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filterPrivacy="1" codeName="ThisWorkbook"/>
  <xr:revisionPtr revIDLastSave="3" documentId="11_5D74B1D174B91F2AC51A4005CB9812D0C4E3D860" xr6:coauthVersionLast="47" xr6:coauthVersionMax="47" xr10:uidLastSave="{E4DBD178-C452-4F28-B05F-05F2F9EDAFAD}"/>
  <bookViews>
    <workbookView xWindow="0" yWindow="0" windowWidth="22260" windowHeight="12645" tabRatio="728" firstSheet="1" activeTab="3" xr2:uid="{00000000-000D-0000-FFFF-FFFF00000000}"/>
  </bookViews>
  <sheets>
    <sheet name="入力" sheetId="11" state="hidden" r:id="rId1"/>
    <sheet name="目次" sheetId="18" r:id="rId2"/>
    <sheet name="①依頼書" sheetId="13" r:id="rId3"/>
    <sheet name="②請求書" sheetId="14" r:id="rId4"/>
    <sheet name="③投票用紙等請求者一覧" sheetId="15" r:id="rId5"/>
    <sheet name="④受領書（甲）" sheetId="16" r:id="rId6"/>
    <sheet name="⑤不在者投票送致書" sheetId="6" r:id="rId7"/>
    <sheet name="⑥代理投票報告書" sheetId="17" r:id="rId8"/>
    <sheet name="⑩選挙用品使用申込書" sheetId="9" r:id="rId9"/>
    <sheet name="各一覧" sheetId="2" state="hidden" r:id="rId10"/>
  </sheets>
  <definedNames>
    <definedName name="_xlnm.Print_Area" localSheetId="2">①依頼書!$A$1:$AL$36</definedName>
    <definedName name="_xlnm.Print_Area" localSheetId="3">②請求書!$A$1:$AM$39</definedName>
    <definedName name="_xlnm.Print_Area" localSheetId="4">③投票用紙等請求者一覧!$A$3:$S$206</definedName>
    <definedName name="_xlnm.Print_Area" localSheetId="5">'④受領書（甲）'!$A$1:$AF$40</definedName>
    <definedName name="_xlnm.Print_Area" localSheetId="6">⑤不在者投票送致書!$A$1:$AO$84</definedName>
    <definedName name="_xlnm.Print_Area" localSheetId="7">⑥代理投票報告書!$A$1:$AQ$260</definedName>
    <definedName name="_xlnm.Print_Area" localSheetId="8">⑩選挙用品使用申込書!$A$1:$AN$39</definedName>
    <definedName name="_xlnm.Print_Titles" localSheetId="4">③投票用紙等請求者一覧!$3:$6</definedName>
    <definedName name="請求者名簿">#REF!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2" i="6" l="1"/>
  <c r="AC22" i="6"/>
  <c r="W22" i="6"/>
  <c r="P7" i="15"/>
  <c r="M3" i="11"/>
  <c r="J3" i="11"/>
  <c r="P206" i="15" l="1"/>
  <c r="P205" i="15"/>
  <c r="P204" i="15"/>
  <c r="P203" i="15"/>
  <c r="P202" i="15"/>
  <c r="P201" i="15"/>
  <c r="P200" i="15"/>
  <c r="P199" i="15"/>
  <c r="P198" i="15"/>
  <c r="P197" i="15"/>
  <c r="P196" i="15"/>
  <c r="P195" i="15"/>
  <c r="P194" i="15"/>
  <c r="P193" i="15"/>
  <c r="P192" i="15"/>
  <c r="P191" i="15"/>
  <c r="P190" i="15"/>
  <c r="P189" i="15"/>
  <c r="P188" i="15"/>
  <c r="P187" i="15"/>
  <c r="P186" i="15"/>
  <c r="P185" i="15"/>
  <c r="P184" i="15"/>
  <c r="P183" i="15"/>
  <c r="P182" i="15"/>
  <c r="P181" i="15"/>
  <c r="P180" i="15"/>
  <c r="P179" i="15"/>
  <c r="P178" i="15"/>
  <c r="P177" i="15"/>
  <c r="P176" i="15"/>
  <c r="P175" i="15"/>
  <c r="P174" i="15"/>
  <c r="P173" i="15"/>
  <c r="P172" i="15"/>
  <c r="P171" i="15"/>
  <c r="P170" i="15"/>
  <c r="P169" i="15"/>
  <c r="P168" i="15"/>
  <c r="P167" i="15"/>
  <c r="P166" i="15"/>
  <c r="P165" i="15"/>
  <c r="P164" i="15"/>
  <c r="P163" i="15"/>
  <c r="P162" i="15"/>
  <c r="P161" i="15"/>
  <c r="P160" i="15"/>
  <c r="P159" i="15"/>
  <c r="P158" i="15"/>
  <c r="P157" i="15"/>
  <c r="P156" i="15"/>
  <c r="P155" i="15"/>
  <c r="P154" i="15"/>
  <c r="P153" i="15"/>
  <c r="P152" i="15"/>
  <c r="P151" i="15"/>
  <c r="P150" i="15"/>
  <c r="P149" i="15"/>
  <c r="P148" i="15"/>
  <c r="P147" i="15"/>
  <c r="P146" i="15"/>
  <c r="P145" i="15"/>
  <c r="P144" i="15"/>
  <c r="P143" i="15"/>
  <c r="P142" i="15"/>
  <c r="P141" i="15"/>
  <c r="P140" i="15"/>
  <c r="P139" i="15"/>
  <c r="P138" i="15"/>
  <c r="P137" i="15"/>
  <c r="P136" i="15"/>
  <c r="P135" i="15"/>
  <c r="P134" i="15"/>
  <c r="P133" i="15"/>
  <c r="P132" i="15"/>
  <c r="P131" i="15"/>
  <c r="P130" i="15"/>
  <c r="P129" i="15"/>
  <c r="P128" i="15"/>
  <c r="P127" i="15"/>
  <c r="P126" i="15"/>
  <c r="P125" i="15"/>
  <c r="P124" i="15"/>
  <c r="P123" i="15"/>
  <c r="P122" i="15"/>
  <c r="P121" i="15"/>
  <c r="P120" i="15"/>
  <c r="P119" i="15"/>
  <c r="P118" i="15"/>
  <c r="P117" i="15"/>
  <c r="P116" i="15"/>
  <c r="P115" i="15"/>
  <c r="P114" i="15"/>
  <c r="P113" i="15"/>
  <c r="P112" i="15"/>
  <c r="P111" i="15"/>
  <c r="P110" i="15"/>
  <c r="P109" i="15"/>
  <c r="P108" i="15"/>
  <c r="P107" i="15"/>
  <c r="P106" i="15"/>
  <c r="P105" i="15"/>
  <c r="P104" i="15"/>
  <c r="P103" i="15"/>
  <c r="P102" i="15"/>
  <c r="P101" i="15"/>
  <c r="P100" i="15"/>
  <c r="P99" i="15"/>
  <c r="P98" i="15"/>
  <c r="P97" i="15"/>
  <c r="P96" i="15"/>
  <c r="P95" i="15"/>
  <c r="P94" i="15"/>
  <c r="P93" i="15"/>
  <c r="P92" i="15"/>
  <c r="P91" i="15"/>
  <c r="P90" i="15"/>
  <c r="P89" i="15"/>
  <c r="P88" i="15"/>
  <c r="P87" i="15"/>
  <c r="P86" i="15"/>
  <c r="P85" i="15"/>
  <c r="P84" i="15"/>
  <c r="P83" i="15"/>
  <c r="P82" i="15"/>
  <c r="P81" i="15"/>
  <c r="P80" i="15"/>
  <c r="P79" i="15"/>
  <c r="P78" i="15"/>
  <c r="P77" i="15"/>
  <c r="P76" i="15"/>
  <c r="P75" i="15"/>
  <c r="P74" i="15"/>
  <c r="P73" i="15"/>
  <c r="P72" i="15"/>
  <c r="P71" i="15"/>
  <c r="P70" i="15"/>
  <c r="P69" i="15"/>
  <c r="P68" i="15"/>
  <c r="P67" i="15"/>
  <c r="P66" i="15"/>
  <c r="P65" i="15"/>
  <c r="P64" i="15"/>
  <c r="P63" i="15"/>
  <c r="P62" i="15"/>
  <c r="P61" i="15"/>
  <c r="P60" i="15"/>
  <c r="P59" i="15"/>
  <c r="P58" i="15"/>
  <c r="P57" i="15"/>
  <c r="P56" i="15"/>
  <c r="P55" i="15"/>
  <c r="P54" i="15"/>
  <c r="P53" i="15"/>
  <c r="P52" i="15"/>
  <c r="P51" i="15"/>
  <c r="P50" i="15"/>
  <c r="P49" i="15"/>
  <c r="P48" i="15"/>
  <c r="P47" i="15"/>
  <c r="P46" i="15"/>
  <c r="P45" i="15"/>
  <c r="P44" i="15"/>
  <c r="P43" i="15"/>
  <c r="P42" i="15"/>
  <c r="P41" i="15"/>
  <c r="P40" i="15"/>
  <c r="P39" i="15"/>
  <c r="P38" i="15"/>
  <c r="P37" i="15"/>
  <c r="P36" i="15"/>
  <c r="P35" i="15"/>
  <c r="P34" i="15"/>
  <c r="P33" i="15"/>
  <c r="P32" i="15"/>
  <c r="P31" i="15"/>
  <c r="P30" i="15"/>
  <c r="P29" i="15"/>
  <c r="P28" i="15"/>
  <c r="P27" i="15"/>
  <c r="P26" i="15"/>
  <c r="P25" i="15"/>
  <c r="P24" i="15"/>
  <c r="P23" i="15"/>
  <c r="P22" i="15"/>
  <c r="P21" i="15"/>
  <c r="P20" i="15"/>
  <c r="P19" i="15"/>
  <c r="P18" i="15"/>
  <c r="P17" i="15"/>
  <c r="P16" i="15"/>
  <c r="P15" i="15"/>
  <c r="P14" i="15"/>
  <c r="P13" i="15"/>
  <c r="P12" i="15"/>
  <c r="P11" i="15"/>
  <c r="P10" i="15"/>
  <c r="P9" i="15"/>
  <c r="P8" i="15"/>
  <c r="W37" i="6"/>
  <c r="W28" i="6"/>
  <c r="W25" i="6"/>
  <c r="AC34" i="6"/>
  <c r="AC40" i="6"/>
  <c r="AC37" i="6"/>
  <c r="AC25" i="6"/>
  <c r="AI37" i="6"/>
  <c r="AI34" i="6"/>
  <c r="AI31" i="6"/>
  <c r="AI28" i="6"/>
  <c r="AI25" i="6"/>
  <c r="AI40" i="6"/>
  <c r="W34" i="6"/>
  <c r="W40" i="6"/>
  <c r="AI32" i="6"/>
  <c r="AI38" i="6" s="1"/>
  <c r="AI41" i="6" s="1"/>
  <c r="W31" i="6"/>
  <c r="AC28" i="6"/>
  <c r="AC31" i="6"/>
  <c r="AL258" i="17"/>
  <c r="AL256" i="17"/>
  <c r="AL255" i="17"/>
  <c r="AL254" i="17"/>
  <c r="AL252" i="17"/>
  <c r="AL251" i="17"/>
  <c r="AL250" i="17"/>
  <c r="AL248" i="17"/>
  <c r="AL247" i="17"/>
  <c r="AL246" i="17"/>
  <c r="AL244" i="17"/>
  <c r="AL243" i="17"/>
  <c r="AL242" i="17"/>
  <c r="AL240" i="17"/>
  <c r="AL239" i="17"/>
  <c r="AL238" i="17"/>
  <c r="AL236" i="17"/>
  <c r="AL235" i="17"/>
  <c r="AL234" i="17"/>
  <c r="AL232" i="17"/>
  <c r="AL231" i="17"/>
  <c r="AL230" i="17"/>
  <c r="AL228" i="17"/>
  <c r="AL227" i="17"/>
  <c r="AL226" i="17"/>
  <c r="AL224" i="17"/>
  <c r="AL223" i="17"/>
  <c r="AL222" i="17"/>
  <c r="AL220" i="17"/>
  <c r="AL219" i="17"/>
  <c r="AL218" i="17"/>
  <c r="AL216" i="17"/>
  <c r="AL215" i="17"/>
  <c r="AL214" i="17"/>
  <c r="AL212" i="17"/>
  <c r="AL211" i="17"/>
  <c r="AL210" i="17"/>
  <c r="AL208" i="17"/>
  <c r="AL207" i="17"/>
  <c r="AL206" i="17"/>
  <c r="AL204" i="17"/>
  <c r="AL203" i="17"/>
  <c r="AL202" i="17"/>
  <c r="AL200" i="17"/>
  <c r="AL199" i="17"/>
  <c r="AL191" i="17"/>
  <c r="AL189" i="17"/>
  <c r="AL188" i="17"/>
  <c r="AL187" i="17"/>
  <c r="AL185" i="17"/>
  <c r="AL184" i="17"/>
  <c r="AL183" i="17"/>
  <c r="AL181" i="17"/>
  <c r="AL180" i="17"/>
  <c r="AL179" i="17"/>
  <c r="AL177" i="17"/>
  <c r="AL176" i="17"/>
  <c r="AL175" i="17"/>
  <c r="AL173" i="17"/>
  <c r="AL172" i="17"/>
  <c r="AL171" i="17"/>
  <c r="AL169" i="17"/>
  <c r="AL168" i="17"/>
  <c r="AL167" i="17"/>
  <c r="AL165" i="17"/>
  <c r="AL164" i="17"/>
  <c r="AL163" i="17"/>
  <c r="AL161" i="17"/>
  <c r="AL160" i="17"/>
  <c r="AL159" i="17"/>
  <c r="AL157" i="17"/>
  <c r="AL156" i="17"/>
  <c r="AL155" i="17"/>
  <c r="AL153" i="17"/>
  <c r="AL152" i="17"/>
  <c r="AL151" i="17"/>
  <c r="AL149" i="17"/>
  <c r="AL148" i="17"/>
  <c r="AL147" i="17"/>
  <c r="AL145" i="17"/>
  <c r="AL144" i="17"/>
  <c r="AL143" i="17"/>
  <c r="AL141" i="17"/>
  <c r="AL140" i="17"/>
  <c r="AL139" i="17"/>
  <c r="AL137" i="17"/>
  <c r="AL136" i="17"/>
  <c r="AL135" i="17"/>
  <c r="AL133" i="17"/>
  <c r="AL132" i="17"/>
  <c r="AL124" i="17"/>
  <c r="AL122" i="17"/>
  <c r="AL121" i="17"/>
  <c r="AL120" i="17"/>
  <c r="AL118" i="17"/>
  <c r="AL117" i="17"/>
  <c r="AL116" i="17"/>
  <c r="AL114" i="17"/>
  <c r="AL113" i="17"/>
  <c r="AL112" i="17"/>
  <c r="AL110" i="17"/>
  <c r="AL109" i="17"/>
  <c r="AL108" i="17"/>
  <c r="AL106" i="17"/>
  <c r="AL105" i="17"/>
  <c r="AL104" i="17"/>
  <c r="AL102" i="17"/>
  <c r="AL101" i="17"/>
  <c r="AL100" i="17"/>
  <c r="AL98" i="17"/>
  <c r="AL97" i="17"/>
  <c r="AL96" i="17"/>
  <c r="AL94" i="17"/>
  <c r="AL93" i="17"/>
  <c r="AL92" i="17"/>
  <c r="AL90" i="17"/>
  <c r="AL89" i="17"/>
  <c r="AL88" i="17"/>
  <c r="AL86" i="17"/>
  <c r="AL85" i="17"/>
  <c r="AL84" i="17"/>
  <c r="AL82" i="17"/>
  <c r="AL81" i="17"/>
  <c r="AL80" i="17"/>
  <c r="AL78" i="17"/>
  <c r="AL77" i="17"/>
  <c r="AL76" i="17"/>
  <c r="AL74" i="17"/>
  <c r="AL73" i="17"/>
  <c r="AL72" i="17"/>
  <c r="AL70" i="17"/>
  <c r="AL69" i="17"/>
  <c r="AL68" i="17"/>
  <c r="AL66" i="17"/>
  <c r="AL65" i="17"/>
  <c r="AL57" i="17"/>
  <c r="AL55" i="17"/>
  <c r="AL54" i="17"/>
  <c r="AL53" i="17"/>
  <c r="AL51" i="17"/>
  <c r="AL50" i="17"/>
  <c r="AL49" i="17"/>
  <c r="AL47" i="17"/>
  <c r="AL46" i="17"/>
  <c r="AL45" i="17"/>
  <c r="AL43" i="17"/>
  <c r="AL42" i="17"/>
  <c r="AL41" i="17"/>
  <c r="AL39" i="17"/>
  <c r="AL38" i="17"/>
  <c r="AL37" i="17"/>
  <c r="AL35" i="17"/>
  <c r="AL34" i="17"/>
  <c r="AL33" i="17"/>
  <c r="AL31" i="17"/>
  <c r="AL30" i="17"/>
  <c r="AL29" i="17"/>
  <c r="AL27" i="17"/>
  <c r="AL26" i="17"/>
  <c r="AL25" i="17"/>
  <c r="AL23" i="17"/>
  <c r="AL22" i="17"/>
  <c r="C14" i="16" l="1"/>
  <c r="F21" i="16"/>
  <c r="F6" i="16" l="1"/>
  <c r="F11" i="17" l="1"/>
  <c r="R10" i="17"/>
  <c r="A16" i="14"/>
  <c r="U15" i="14"/>
  <c r="A17" i="6" l="1"/>
  <c r="N16" i="6"/>
  <c r="AC32" i="6"/>
  <c r="AC38" i="6" s="1"/>
  <c r="AC41" i="6" s="1"/>
  <c r="W32" i="6"/>
  <c r="W38" i="6" s="1"/>
  <c r="W41" i="6" s="1"/>
  <c r="AB15" i="16"/>
  <c r="F10" i="16"/>
  <c r="C10" i="16"/>
  <c r="M7" i="15"/>
  <c r="M8" i="15" s="1"/>
  <c r="M9" i="15" s="1"/>
  <c r="M10" i="15" s="1"/>
  <c r="M11" i="15" s="1"/>
  <c r="M12" i="15" s="1"/>
  <c r="M13" i="15" s="1"/>
  <c r="M14" i="15" s="1"/>
  <c r="M15" i="15" s="1"/>
  <c r="M16" i="15" s="1"/>
  <c r="M17" i="15" s="1"/>
  <c r="M18" i="15" s="1"/>
  <c r="M19" i="15" s="1"/>
  <c r="M20" i="15" s="1"/>
  <c r="M21" i="15" s="1"/>
  <c r="M22" i="15" s="1"/>
  <c r="M23" i="15" s="1"/>
  <c r="M24" i="15" s="1"/>
  <c r="M25" i="15" s="1"/>
  <c r="M26" i="15" s="1"/>
  <c r="M27" i="15" s="1"/>
  <c r="M28" i="15" s="1"/>
  <c r="M29" i="15" s="1"/>
  <c r="M30" i="15" s="1"/>
  <c r="M31" i="15" s="1"/>
  <c r="M32" i="15" s="1"/>
  <c r="M33" i="15" s="1"/>
  <c r="M34" i="15" s="1"/>
  <c r="M35" i="15" s="1"/>
  <c r="M36" i="15" s="1"/>
  <c r="M37" i="15" s="1"/>
  <c r="M38" i="15" s="1"/>
  <c r="M39" i="15" s="1"/>
  <c r="M40" i="15" s="1"/>
  <c r="M41" i="15" s="1"/>
  <c r="M42" i="15" s="1"/>
  <c r="M43" i="15" s="1"/>
  <c r="M44" i="15" s="1"/>
  <c r="M45" i="15" s="1"/>
  <c r="M46" i="15" s="1"/>
  <c r="M47" i="15" s="1"/>
  <c r="M48" i="15" s="1"/>
  <c r="M49" i="15" s="1"/>
  <c r="M50" i="15" s="1"/>
  <c r="M51" i="15" s="1"/>
  <c r="M52" i="15" s="1"/>
  <c r="M53" i="15" s="1"/>
  <c r="M54" i="15" s="1"/>
  <c r="M55" i="15" s="1"/>
  <c r="M56" i="15" s="1"/>
  <c r="M57" i="15" s="1"/>
  <c r="M58" i="15" s="1"/>
  <c r="M59" i="15" s="1"/>
  <c r="M60" i="15" s="1"/>
  <c r="M61" i="15" s="1"/>
  <c r="M62" i="15" s="1"/>
  <c r="M63" i="15" s="1"/>
  <c r="M64" i="15" s="1"/>
  <c r="M65" i="15" s="1"/>
  <c r="M66" i="15" s="1"/>
  <c r="M67" i="15" s="1"/>
  <c r="M68" i="15" s="1"/>
  <c r="M69" i="15" s="1"/>
  <c r="M70" i="15" s="1"/>
  <c r="M71" i="15" s="1"/>
  <c r="M72" i="15" s="1"/>
  <c r="M73" i="15" s="1"/>
  <c r="M74" i="15" s="1"/>
  <c r="M75" i="15" s="1"/>
  <c r="M76" i="15" s="1"/>
  <c r="M77" i="15" s="1"/>
  <c r="M78" i="15" s="1"/>
  <c r="M79" i="15" s="1"/>
  <c r="M80" i="15" s="1"/>
  <c r="M81" i="15" s="1"/>
  <c r="M82" i="15" s="1"/>
  <c r="M83" i="15" s="1"/>
  <c r="M84" i="15" s="1"/>
  <c r="M85" i="15" s="1"/>
  <c r="M86" i="15" s="1"/>
  <c r="M87" i="15" s="1"/>
  <c r="M88" i="15" s="1"/>
  <c r="M89" i="15" s="1"/>
  <c r="M90" i="15" s="1"/>
  <c r="M91" i="15" s="1"/>
  <c r="M92" i="15" s="1"/>
  <c r="M93" i="15" s="1"/>
  <c r="M94" i="15" s="1"/>
  <c r="M95" i="15" s="1"/>
  <c r="M96" i="15" s="1"/>
  <c r="M97" i="15" s="1"/>
  <c r="M98" i="15" s="1"/>
  <c r="M99" i="15" s="1"/>
  <c r="M100" i="15" s="1"/>
  <c r="M101" i="15" s="1"/>
  <c r="M102" i="15" s="1"/>
  <c r="M103" i="15" s="1"/>
  <c r="M104" i="15" s="1"/>
  <c r="M105" i="15" s="1"/>
  <c r="M106" i="15" s="1"/>
  <c r="M107" i="15" s="1"/>
  <c r="M108" i="15" s="1"/>
  <c r="M109" i="15" s="1"/>
  <c r="M110" i="15" s="1"/>
  <c r="M111" i="15" s="1"/>
  <c r="M112" i="15" s="1"/>
  <c r="M113" i="15" s="1"/>
  <c r="M114" i="15" s="1"/>
  <c r="M115" i="15" s="1"/>
  <c r="M116" i="15" s="1"/>
  <c r="M117" i="15" s="1"/>
  <c r="M118" i="15" s="1"/>
  <c r="M119" i="15" s="1"/>
  <c r="M120" i="15" s="1"/>
  <c r="M121" i="15" s="1"/>
  <c r="M122" i="15" s="1"/>
  <c r="M123" i="15" s="1"/>
  <c r="M124" i="15" s="1"/>
  <c r="M125" i="15" s="1"/>
  <c r="M126" i="15" s="1"/>
  <c r="M127" i="15" s="1"/>
  <c r="M128" i="15" s="1"/>
  <c r="M129" i="15" s="1"/>
  <c r="M130" i="15" s="1"/>
  <c r="M131" i="15" s="1"/>
  <c r="M132" i="15" s="1"/>
  <c r="M133" i="15" s="1"/>
  <c r="M134" i="15" s="1"/>
  <c r="M135" i="15" s="1"/>
  <c r="M136" i="15" s="1"/>
  <c r="M137" i="15" s="1"/>
  <c r="M138" i="15" s="1"/>
  <c r="M139" i="15" s="1"/>
  <c r="M140" i="15" s="1"/>
  <c r="M141" i="15" s="1"/>
  <c r="M142" i="15" s="1"/>
  <c r="M143" i="15" s="1"/>
  <c r="M144" i="15" s="1"/>
  <c r="M145" i="15" s="1"/>
  <c r="M146" i="15" s="1"/>
  <c r="M147" i="15" s="1"/>
  <c r="M148" i="15" s="1"/>
  <c r="M149" i="15" s="1"/>
  <c r="M150" i="15" s="1"/>
  <c r="M151" i="15" s="1"/>
  <c r="M152" i="15" s="1"/>
  <c r="M153" i="15" s="1"/>
  <c r="M154" i="15" s="1"/>
  <c r="M155" i="15" s="1"/>
  <c r="M156" i="15" s="1"/>
  <c r="M157" i="15" s="1"/>
  <c r="M158" i="15" s="1"/>
  <c r="M159" i="15" s="1"/>
  <c r="M160" i="15" s="1"/>
  <c r="M161" i="15" s="1"/>
  <c r="M162" i="15" s="1"/>
  <c r="M163" i="15" s="1"/>
  <c r="M164" i="15" s="1"/>
  <c r="M165" i="15" s="1"/>
  <c r="M166" i="15" s="1"/>
  <c r="M167" i="15" s="1"/>
  <c r="M168" i="15" s="1"/>
  <c r="M169" i="15" s="1"/>
  <c r="M170" i="15" s="1"/>
  <c r="M171" i="15" s="1"/>
  <c r="M172" i="15" s="1"/>
  <c r="M173" i="15" s="1"/>
  <c r="M174" i="15" s="1"/>
  <c r="M175" i="15" s="1"/>
  <c r="M176" i="15" s="1"/>
  <c r="M177" i="15" s="1"/>
  <c r="M178" i="15" s="1"/>
  <c r="M179" i="15" s="1"/>
  <c r="M180" i="15" s="1"/>
  <c r="M181" i="15" s="1"/>
  <c r="M182" i="15" s="1"/>
  <c r="M183" i="15" s="1"/>
  <c r="M184" i="15" s="1"/>
  <c r="M185" i="15" s="1"/>
  <c r="M186" i="15" s="1"/>
  <c r="M187" i="15" s="1"/>
  <c r="M188" i="15" s="1"/>
  <c r="M189" i="15" s="1"/>
  <c r="M190" i="15" s="1"/>
  <c r="M191" i="15" s="1"/>
  <c r="M192" i="15" s="1"/>
  <c r="M193" i="15" s="1"/>
  <c r="M194" i="15" s="1"/>
  <c r="M195" i="15" s="1"/>
  <c r="M196" i="15" s="1"/>
  <c r="M197" i="15" s="1"/>
  <c r="M198" i="15" s="1"/>
  <c r="M199" i="15" s="1"/>
  <c r="M200" i="15" s="1"/>
  <c r="M201" i="15" s="1"/>
  <c r="M202" i="15" s="1"/>
  <c r="M203" i="15" s="1"/>
  <c r="M204" i="15" s="1"/>
  <c r="M205" i="15" s="1"/>
  <c r="M206" i="15" s="1"/>
  <c r="A5" i="13"/>
  <c r="R4" i="13"/>
  <c r="F14" i="16" l="1"/>
  <c r="K11" i="16"/>
  <c r="AB11" i="16"/>
  <c r="K15" i="16"/>
  <c r="G3" i="11" l="1"/>
</calcChain>
</file>

<file path=xl/sharedStrings.xml><?xml version="1.0" encoding="utf-8"?>
<sst xmlns="http://schemas.openxmlformats.org/spreadsheetml/2006/main" count="1390" uniqueCount="255">
  <si>
    <t>選挙期日</t>
    <rPh sb="0" eb="2">
      <t>センキョ</t>
    </rPh>
    <rPh sb="2" eb="4">
      <t>キジツ</t>
    </rPh>
    <phoneticPr fontId="4"/>
  </si>
  <si>
    <t>衆議院小選挙区選出議員選挙</t>
    <phoneticPr fontId="4"/>
  </si>
  <si>
    <t>衆議院比例代表選出議員選挙</t>
    <phoneticPr fontId="4"/>
  </si>
  <si>
    <t>最高裁判所裁判官国民審査</t>
    <phoneticPr fontId="4"/>
  </si>
  <si>
    <t>衆小</t>
    <rPh sb="0" eb="1">
      <t>シュウ</t>
    </rPh>
    <rPh sb="1" eb="2">
      <t>ショウ</t>
    </rPh>
    <phoneticPr fontId="4"/>
  </si>
  <si>
    <t>衆比</t>
    <rPh sb="0" eb="1">
      <t>シュウ</t>
    </rPh>
    <rPh sb="1" eb="2">
      <t>ヒ</t>
    </rPh>
    <phoneticPr fontId="4"/>
  </si>
  <si>
    <t>国審</t>
    <rPh sb="0" eb="1">
      <t>コク</t>
    </rPh>
    <rPh sb="1" eb="2">
      <t>シン</t>
    </rPh>
    <phoneticPr fontId="4"/>
  </si>
  <si>
    <t>小選挙区</t>
    <rPh sb="0" eb="4">
      <t>ショウセンキョク</t>
    </rPh>
    <phoneticPr fontId="4"/>
  </si>
  <si>
    <t>比例代表</t>
    <rPh sb="0" eb="2">
      <t>ヒレイ</t>
    </rPh>
    <rPh sb="2" eb="4">
      <t>ダイヒョウ</t>
    </rPh>
    <phoneticPr fontId="4"/>
  </si>
  <si>
    <t>国民審査</t>
    <rPh sb="0" eb="2">
      <t>コクミン</t>
    </rPh>
    <rPh sb="2" eb="4">
      <t>シンサ</t>
    </rPh>
    <phoneticPr fontId="4"/>
  </si>
  <si>
    <t>選挙</t>
    <rPh sb="0" eb="2">
      <t>センキョ</t>
    </rPh>
    <phoneticPr fontId="4"/>
  </si>
  <si>
    <t>参議院選挙区選出議員選挙</t>
    <rPh sb="0" eb="3">
      <t>サンギイン</t>
    </rPh>
    <rPh sb="3" eb="5">
      <t>センキョ</t>
    </rPh>
    <rPh sb="5" eb="6">
      <t>ク</t>
    </rPh>
    <phoneticPr fontId="4"/>
  </si>
  <si>
    <t>参議院比例代表選出議員選挙</t>
    <rPh sb="0" eb="3">
      <t>サンギイン</t>
    </rPh>
    <phoneticPr fontId="4"/>
  </si>
  <si>
    <t>参選</t>
    <rPh sb="0" eb="1">
      <t>サン</t>
    </rPh>
    <rPh sb="1" eb="2">
      <t>セン</t>
    </rPh>
    <phoneticPr fontId="4"/>
  </si>
  <si>
    <t>参比</t>
    <rPh sb="0" eb="1">
      <t>サン</t>
    </rPh>
    <rPh sb="1" eb="2">
      <t>ヒ</t>
    </rPh>
    <phoneticPr fontId="4"/>
  </si>
  <si>
    <t>選挙区</t>
    <rPh sb="0" eb="3">
      <t>センキョク</t>
    </rPh>
    <phoneticPr fontId="4"/>
  </si>
  <si>
    <t>北海道知事選挙</t>
    <rPh sb="0" eb="3">
      <t>ホッカイドウ</t>
    </rPh>
    <rPh sb="3" eb="5">
      <t>チジ</t>
    </rPh>
    <rPh sb="5" eb="7">
      <t>センキョ</t>
    </rPh>
    <phoneticPr fontId="4"/>
  </si>
  <si>
    <t>北海道議会議員選挙</t>
    <rPh sb="0" eb="3">
      <t>ホッカイドウ</t>
    </rPh>
    <rPh sb="3" eb="5">
      <t>ギカイ</t>
    </rPh>
    <rPh sb="5" eb="7">
      <t>ギイン</t>
    </rPh>
    <rPh sb="7" eb="9">
      <t>センキョ</t>
    </rPh>
    <phoneticPr fontId="4"/>
  </si>
  <si>
    <t>小樽市長選挙</t>
    <rPh sb="0" eb="3">
      <t>オタルシ</t>
    </rPh>
    <rPh sb="3" eb="4">
      <t>チョウ</t>
    </rPh>
    <rPh sb="4" eb="6">
      <t>センキョ</t>
    </rPh>
    <phoneticPr fontId="4"/>
  </si>
  <si>
    <t>小樽市議会議員選挙</t>
    <rPh sb="0" eb="3">
      <t>オタルシ</t>
    </rPh>
    <rPh sb="3" eb="5">
      <t>ギカイ</t>
    </rPh>
    <rPh sb="5" eb="7">
      <t>ギイン</t>
    </rPh>
    <rPh sb="7" eb="9">
      <t>センキョ</t>
    </rPh>
    <phoneticPr fontId="4"/>
  </si>
  <si>
    <t>シートリンク</t>
    <phoneticPr fontId="4"/>
  </si>
  <si>
    <t>このエクセルの使い方</t>
    <rPh sb="7" eb="8">
      <t>ツカ</t>
    </rPh>
    <rPh sb="9" eb="10">
      <t>カタ</t>
    </rPh>
    <phoneticPr fontId="4"/>
  </si>
  <si>
    <t>①依頼書</t>
    <phoneticPr fontId="4"/>
  </si>
  <si>
    <t>このエクセルは入力支援の関数等は無く、必要箇所全て手入力となっています。</t>
    <rPh sb="7" eb="9">
      <t>ニュウリョク</t>
    </rPh>
    <rPh sb="9" eb="11">
      <t>シエン</t>
    </rPh>
    <rPh sb="12" eb="14">
      <t>カンスウ</t>
    </rPh>
    <rPh sb="14" eb="15">
      <t>トウ</t>
    </rPh>
    <rPh sb="16" eb="17">
      <t>ナ</t>
    </rPh>
    <rPh sb="19" eb="21">
      <t>ヒツヨウ</t>
    </rPh>
    <rPh sb="21" eb="23">
      <t>カショ</t>
    </rPh>
    <rPh sb="23" eb="24">
      <t>スベ</t>
    </rPh>
    <rPh sb="25" eb="26">
      <t>テ</t>
    </rPh>
    <rPh sb="26" eb="28">
      <t>ニュウリョク</t>
    </rPh>
    <phoneticPr fontId="4"/>
  </si>
  <si>
    <t>②請求書</t>
  </si>
  <si>
    <t>固定文言箇所は保護されています。</t>
    <rPh sb="0" eb="2">
      <t>コテイ</t>
    </rPh>
    <rPh sb="2" eb="4">
      <t>モンゴン</t>
    </rPh>
    <rPh sb="4" eb="6">
      <t>カショ</t>
    </rPh>
    <rPh sb="7" eb="9">
      <t>ホゴ</t>
    </rPh>
    <phoneticPr fontId="4"/>
  </si>
  <si>
    <t>③投票用紙等請求者一覧</t>
  </si>
  <si>
    <t>入力可能箇所のセルはグレーで塗りつぶしてあります。印刷時は塗りつぶされません。</t>
    <rPh sb="0" eb="2">
      <t>ニュウリョク</t>
    </rPh>
    <rPh sb="2" eb="4">
      <t>カノウ</t>
    </rPh>
    <rPh sb="4" eb="6">
      <t>カショ</t>
    </rPh>
    <rPh sb="14" eb="15">
      <t>ヌ</t>
    </rPh>
    <rPh sb="25" eb="27">
      <t>インサツ</t>
    </rPh>
    <rPh sb="27" eb="28">
      <t>ジ</t>
    </rPh>
    <rPh sb="29" eb="30">
      <t>ヌ</t>
    </rPh>
    <phoneticPr fontId="4"/>
  </si>
  <si>
    <t>④受領書（甲）</t>
    <phoneticPr fontId="4"/>
  </si>
  <si>
    <t>ファイルを保存する時に↓のメッセージが出る場合があります。OKを押して保存を継続し</t>
    <rPh sb="5" eb="7">
      <t>ホゾン</t>
    </rPh>
    <rPh sb="9" eb="10">
      <t>トキ</t>
    </rPh>
    <rPh sb="19" eb="20">
      <t>デ</t>
    </rPh>
    <rPh sb="21" eb="23">
      <t>バアイ</t>
    </rPh>
    <rPh sb="32" eb="33">
      <t>オ</t>
    </rPh>
    <rPh sb="35" eb="37">
      <t>ホゾン</t>
    </rPh>
    <rPh sb="38" eb="40">
      <t>ケイゾク</t>
    </rPh>
    <phoneticPr fontId="4"/>
  </si>
  <si>
    <t>⑤不在者投票送致書</t>
  </si>
  <si>
    <t>てください。</t>
    <phoneticPr fontId="4"/>
  </si>
  <si>
    <t>⑥代理投票報告書</t>
    <phoneticPr fontId="4"/>
  </si>
  <si>
    <t>⑩選挙用品使用申込書</t>
  </si>
  <si>
    <t>依　　頼　　書</t>
    <rPh sb="0" eb="1">
      <t>イ</t>
    </rPh>
    <rPh sb="3" eb="4">
      <t>ライ</t>
    </rPh>
    <rPh sb="6" eb="7">
      <t>ショ</t>
    </rPh>
    <phoneticPr fontId="4"/>
  </si>
  <si>
    <t>関数式や固定文言が入力されている箇所は選択又は入力はできません。</t>
    <rPh sb="0" eb="2">
      <t>カンスウ</t>
    </rPh>
    <rPh sb="2" eb="3">
      <t>シキ</t>
    </rPh>
    <rPh sb="4" eb="6">
      <t>コテイ</t>
    </rPh>
    <rPh sb="6" eb="8">
      <t>モンゴン</t>
    </rPh>
    <rPh sb="9" eb="11">
      <t>ニュウリョク</t>
    </rPh>
    <rPh sb="16" eb="18">
      <t>カショ</t>
    </rPh>
    <rPh sb="19" eb="21">
      <t>センタク</t>
    </rPh>
    <rPh sb="21" eb="22">
      <t>マタ</t>
    </rPh>
    <rPh sb="23" eb="25">
      <t>ニュウリョク</t>
    </rPh>
    <phoneticPr fontId="4"/>
  </si>
  <si>
    <t>目次</t>
  </si>
  <si>
    <t>選択できる箇所は「◀」のマークを印刷エリア外に付けています。</t>
    <rPh sb="0" eb="2">
      <t>センタク</t>
    </rPh>
    <rPh sb="5" eb="7">
      <t>カショ</t>
    </rPh>
    <rPh sb="16" eb="18">
      <t>インサツ</t>
    </rPh>
    <rPh sb="21" eb="22">
      <t>ガイ</t>
    </rPh>
    <rPh sb="23" eb="24">
      <t>ツ</t>
    </rPh>
    <phoneticPr fontId="4"/>
  </si>
  <si>
    <t>の投票を</t>
    <rPh sb="1" eb="3">
      <t>トウヒョウ</t>
    </rPh>
    <phoneticPr fontId="4"/>
  </si>
  <si>
    <t>当施設内において行いたいので、投票用紙及び不在者投票用封筒の交付を請求してくださるよう依頼します。</t>
    <rPh sb="0" eb="1">
      <t>トウ</t>
    </rPh>
    <rPh sb="1" eb="3">
      <t>シセツ</t>
    </rPh>
    <rPh sb="3" eb="4">
      <t>ナイ</t>
    </rPh>
    <rPh sb="8" eb="9">
      <t>オコナ</t>
    </rPh>
    <rPh sb="15" eb="17">
      <t>トウヒョウ</t>
    </rPh>
    <rPh sb="17" eb="19">
      <t>ヨウシ</t>
    </rPh>
    <rPh sb="19" eb="20">
      <t>オヨ</t>
    </rPh>
    <rPh sb="21" eb="24">
      <t>フザイシャ</t>
    </rPh>
    <rPh sb="24" eb="27">
      <t>トウヒョウヨウ</t>
    </rPh>
    <rPh sb="27" eb="29">
      <t>フウトウ</t>
    </rPh>
    <rPh sb="30" eb="32">
      <t>コウフ</t>
    </rPh>
    <rPh sb="33" eb="35">
      <t>セイキュウ</t>
    </rPh>
    <phoneticPr fontId="4"/>
  </si>
  <si>
    <t>令和</t>
    <rPh sb="0" eb="2">
      <t>レイワ</t>
    </rPh>
    <phoneticPr fontId="4"/>
  </si>
  <si>
    <t>年</t>
    <rPh sb="0" eb="1">
      <t>ネン</t>
    </rPh>
    <phoneticPr fontId="4"/>
  </si>
  <si>
    <t>月</t>
    <rPh sb="0" eb="1">
      <t>ツキ</t>
    </rPh>
    <phoneticPr fontId="4"/>
  </si>
  <si>
    <t>日</t>
    <rPh sb="0" eb="1">
      <t>ニチ</t>
    </rPh>
    <phoneticPr fontId="4"/>
  </si>
  <si>
    <t>◀　依頼の日付を入力</t>
    <rPh sb="2" eb="4">
      <t>イライ</t>
    </rPh>
    <rPh sb="5" eb="7">
      <t>ヒヅケ</t>
    </rPh>
    <rPh sb="8" eb="10">
      <t>ニュウリョク</t>
    </rPh>
    <phoneticPr fontId="4"/>
  </si>
  <si>
    <t>住所</t>
    <rPh sb="0" eb="1">
      <t>ジュウ</t>
    </rPh>
    <rPh sb="1" eb="2">
      <t>ショ</t>
    </rPh>
    <phoneticPr fontId="4"/>
  </si>
  <si>
    <t>◀　現住所を入力</t>
    <rPh sb="2" eb="3">
      <t>ゲン</t>
    </rPh>
    <rPh sb="3" eb="5">
      <t>ジュウショ</t>
    </rPh>
    <phoneticPr fontId="4"/>
  </si>
  <si>
    <t>選挙人名簿に記載</t>
    <rPh sb="0" eb="2">
      <t>センキョ</t>
    </rPh>
    <rPh sb="2" eb="3">
      <t>ニン</t>
    </rPh>
    <rPh sb="3" eb="5">
      <t>メイボ</t>
    </rPh>
    <rPh sb="6" eb="8">
      <t>キサイ</t>
    </rPh>
    <phoneticPr fontId="4"/>
  </si>
  <si>
    <t>◀　選挙人名簿に記載されている住所を入力</t>
    <rPh sb="2" eb="4">
      <t>センキョ</t>
    </rPh>
    <rPh sb="4" eb="5">
      <t>ニン</t>
    </rPh>
    <rPh sb="5" eb="7">
      <t>メイボ</t>
    </rPh>
    <rPh sb="8" eb="10">
      <t>キサイ</t>
    </rPh>
    <rPh sb="15" eb="17">
      <t>ジュウショ</t>
    </rPh>
    <phoneticPr fontId="4"/>
  </si>
  <si>
    <t>されている住所</t>
    <rPh sb="5" eb="7">
      <t>ジュウショ</t>
    </rPh>
    <phoneticPr fontId="4"/>
  </si>
  <si>
    <t>選挙人氏名</t>
    <rPh sb="0" eb="2">
      <t>センキョ</t>
    </rPh>
    <rPh sb="2" eb="3">
      <t>ニン</t>
    </rPh>
    <rPh sb="3" eb="5">
      <t>シメイ</t>
    </rPh>
    <phoneticPr fontId="4"/>
  </si>
  <si>
    <t>※　自署箇所のため入力不可</t>
    <rPh sb="2" eb="4">
      <t>ジショ</t>
    </rPh>
    <rPh sb="4" eb="6">
      <t>カショ</t>
    </rPh>
    <rPh sb="9" eb="11">
      <t>ニュウリョク</t>
    </rPh>
    <rPh sb="11" eb="13">
      <t>フカ</t>
    </rPh>
    <phoneticPr fontId="4"/>
  </si>
  <si>
    <t>明治･大正
昭和･平成</t>
    <rPh sb="0" eb="2">
      <t>メイジ</t>
    </rPh>
    <rPh sb="3" eb="5">
      <t>タイショウ</t>
    </rPh>
    <rPh sb="6" eb="8">
      <t>ショウワ</t>
    </rPh>
    <rPh sb="9" eb="11">
      <t>ヘイセイ</t>
    </rPh>
    <phoneticPr fontId="4"/>
  </si>
  <si>
    <t>生年月日</t>
    <rPh sb="0" eb="2">
      <t>セイネン</t>
    </rPh>
    <rPh sb="2" eb="4">
      <t>ガッピ</t>
    </rPh>
    <phoneticPr fontId="4"/>
  </si>
  <si>
    <t>◀　生年月日を入力</t>
    <rPh sb="2" eb="4">
      <t>セイネン</t>
    </rPh>
    <rPh sb="4" eb="6">
      <t>ガッピ</t>
    </rPh>
    <phoneticPr fontId="4"/>
  </si>
  <si>
    <t>様</t>
    <rPh sb="0" eb="1">
      <t>サマ</t>
    </rPh>
    <phoneticPr fontId="4"/>
  </si>
  <si>
    <t>◀　指定施設名を入力</t>
    <phoneticPr fontId="4"/>
  </si>
  <si>
    <t>◀　不在者投票管理者氏名を入力</t>
    <phoneticPr fontId="4"/>
  </si>
  <si>
    <t>請　　求　　書</t>
    <rPh sb="0" eb="1">
      <t>ショウ</t>
    </rPh>
    <rPh sb="3" eb="4">
      <t>モトム</t>
    </rPh>
    <rPh sb="6" eb="7">
      <t>ショ</t>
    </rPh>
    <phoneticPr fontId="4"/>
  </si>
  <si>
    <t>◀　請求年月日を入力</t>
    <rPh sb="2" eb="4">
      <t>セイキュウ</t>
    </rPh>
    <rPh sb="4" eb="7">
      <t>ネンガッピ</t>
    </rPh>
    <phoneticPr fontId="4"/>
  </si>
  <si>
    <t>小樽</t>
    <rPh sb="0" eb="2">
      <t>オタル</t>
    </rPh>
    <phoneticPr fontId="4"/>
  </si>
  <si>
    <t>市（区・町・村）</t>
    <rPh sb="0" eb="1">
      <t>シ</t>
    </rPh>
    <rPh sb="2" eb="3">
      <t>ク</t>
    </rPh>
    <rPh sb="4" eb="5">
      <t>マチ</t>
    </rPh>
    <rPh sb="6" eb="7">
      <t>ムラ</t>
    </rPh>
    <phoneticPr fontId="4"/>
  </si>
  <si>
    <t>◀　市区町村名を入力</t>
    <rPh sb="2" eb="4">
      <t>シク</t>
    </rPh>
    <rPh sb="4" eb="6">
      <t>チョウソン</t>
    </rPh>
    <rPh sb="6" eb="7">
      <t>メイ</t>
    </rPh>
    <phoneticPr fontId="4"/>
  </si>
  <si>
    <t>選挙管理委員会　委員長　様</t>
    <rPh sb="0" eb="2">
      <t>センキョ</t>
    </rPh>
    <rPh sb="2" eb="4">
      <t>カンリ</t>
    </rPh>
    <rPh sb="4" eb="7">
      <t>イインカイ</t>
    </rPh>
    <rPh sb="8" eb="11">
      <t>イインチョウ</t>
    </rPh>
    <rPh sb="12" eb="13">
      <t>サマ</t>
    </rPh>
    <phoneticPr fontId="4"/>
  </si>
  <si>
    <t>不在者投票管理者　</t>
    <rPh sb="0" eb="2">
      <t>フザイ</t>
    </rPh>
    <rPh sb="2" eb="3">
      <t>シャ</t>
    </rPh>
    <rPh sb="3" eb="5">
      <t>トウヒョウ</t>
    </rPh>
    <rPh sb="5" eb="8">
      <t>カンリシャ</t>
    </rPh>
    <phoneticPr fontId="4"/>
  </si>
  <si>
    <t>◀　指定施設の住所を入力</t>
    <rPh sb="2" eb="4">
      <t>シテイ</t>
    </rPh>
    <rPh sb="4" eb="6">
      <t>シセツ</t>
    </rPh>
    <rPh sb="7" eb="9">
      <t>ジュウショ</t>
    </rPh>
    <phoneticPr fontId="4"/>
  </si>
  <si>
    <t>氏名</t>
    <rPh sb="0" eb="2">
      <t>シメイ</t>
    </rPh>
    <phoneticPr fontId="4"/>
  </si>
  <si>
    <t>◀　指定施設の名称等を入力</t>
    <rPh sb="2" eb="4">
      <t>シテイ</t>
    </rPh>
    <rPh sb="4" eb="6">
      <t>シセツ</t>
    </rPh>
    <rPh sb="7" eb="9">
      <t>メイショウ</t>
    </rPh>
    <rPh sb="9" eb="10">
      <t>トウ</t>
    </rPh>
    <phoneticPr fontId="4"/>
  </si>
  <si>
    <t>◀　不在者投票管理者の役職(院長・施設長・管理者など)及び氏名を入力</t>
    <rPh sb="2" eb="5">
      <t>フザイシャ</t>
    </rPh>
    <rPh sb="5" eb="7">
      <t>トウヒョウ</t>
    </rPh>
    <rPh sb="7" eb="10">
      <t>カンリシャ</t>
    </rPh>
    <rPh sb="11" eb="13">
      <t>ヤクショク</t>
    </rPh>
    <rPh sb="14" eb="16">
      <t>インチョウ</t>
    </rPh>
    <rPh sb="17" eb="20">
      <t>シセツチョウ</t>
    </rPh>
    <rPh sb="21" eb="24">
      <t>カンリシャ</t>
    </rPh>
    <rPh sb="27" eb="28">
      <t>オヨ</t>
    </rPh>
    <rPh sb="29" eb="31">
      <t>シメイ</t>
    </rPh>
    <phoneticPr fontId="4"/>
  </si>
  <si>
    <t>の当日</t>
    <rPh sb="1" eb="3">
      <t>トウジツ</t>
    </rPh>
    <phoneticPr fontId="4"/>
  </si>
  <si>
    <t>当</t>
    <rPh sb="0" eb="1">
      <t>トウ</t>
    </rPh>
    <phoneticPr fontId="4"/>
  </si>
  <si>
    <t>にあるため、当</t>
    <rPh sb="6" eb="7">
      <t>トウ</t>
    </rPh>
    <phoneticPr fontId="4"/>
  </si>
  <si>
    <t>に</t>
    <phoneticPr fontId="4"/>
  </si>
  <si>
    <t>◀　指定施設の名称2か所を入力</t>
    <rPh sb="2" eb="4">
      <t>シテイ</t>
    </rPh>
    <rPh sb="4" eb="6">
      <t>シセツ</t>
    </rPh>
    <rPh sb="7" eb="9">
      <t>メイショウ</t>
    </rPh>
    <rPh sb="11" eb="12">
      <t>ショ</t>
    </rPh>
    <phoneticPr fontId="4"/>
  </si>
  <si>
    <t>おいて投票する見込みであり、公職選挙法施行令第５０条第４項（第５１条第２項において準用する第５０条第４項）の規定による依頼があったので、別紙の選挙人に代わって、投票用紙（船員の不在者投票用紙）及び不在者投票用封筒の交付を請求します。</t>
  </si>
  <si>
    <t>記</t>
    <rPh sb="0" eb="1">
      <t>キ</t>
    </rPh>
    <phoneticPr fontId="4"/>
  </si>
  <si>
    <t>１</t>
    <phoneticPr fontId="4"/>
  </si>
  <si>
    <t>他</t>
    <rPh sb="0" eb="1">
      <t>ホカ</t>
    </rPh>
    <phoneticPr fontId="4"/>
  </si>
  <si>
    <t>名分</t>
    <rPh sb="0" eb="2">
      <t>メイブン</t>
    </rPh>
    <phoneticPr fontId="4"/>
  </si>
  <si>
    <t>◀　請求者氏名(名簿の１人目)と他人数を入力</t>
    <rPh sb="2" eb="5">
      <t>セイキュウシャ</t>
    </rPh>
    <rPh sb="8" eb="10">
      <t>メイボ</t>
    </rPh>
    <rPh sb="12" eb="13">
      <t>ニン</t>
    </rPh>
    <rPh sb="13" eb="14">
      <t>メ</t>
    </rPh>
    <rPh sb="16" eb="17">
      <t>ホカ</t>
    </rPh>
    <rPh sb="17" eb="19">
      <t>ニンズウ</t>
    </rPh>
    <phoneticPr fontId="4"/>
  </si>
  <si>
    <t>２</t>
    <phoneticPr fontId="4"/>
  </si>
  <si>
    <t>投票予定年月日</t>
    <rPh sb="0" eb="2">
      <t>トウヒョウ</t>
    </rPh>
    <rPh sb="2" eb="4">
      <t>ヨテイ</t>
    </rPh>
    <rPh sb="4" eb="7">
      <t>ネンガッピ</t>
    </rPh>
    <phoneticPr fontId="4"/>
  </si>
  <si>
    <t>時</t>
    <rPh sb="0" eb="1">
      <t>ジ</t>
    </rPh>
    <phoneticPr fontId="4"/>
  </si>
  <si>
    <t>分頃</t>
    <rPh sb="0" eb="1">
      <t>フン</t>
    </rPh>
    <rPh sb="1" eb="2">
      <t>コロ</t>
    </rPh>
    <phoneticPr fontId="4"/>
  </si>
  <si>
    <t>◀　投票予定年月日と投票開始時間を入力</t>
    <rPh sb="2" eb="4">
      <t>トウヒョウ</t>
    </rPh>
    <rPh sb="4" eb="6">
      <t>ヨテイ</t>
    </rPh>
    <rPh sb="6" eb="9">
      <t>ネンガッピ</t>
    </rPh>
    <rPh sb="10" eb="12">
      <t>トウヒョウ</t>
    </rPh>
    <rPh sb="12" eb="14">
      <t>カイシ</t>
    </rPh>
    <rPh sb="14" eb="16">
      <t>ジカン</t>
    </rPh>
    <phoneticPr fontId="4"/>
  </si>
  <si>
    <t>小樽市が記入等する箇所は保護されています。</t>
    <rPh sb="0" eb="3">
      <t>オタルシ</t>
    </rPh>
    <rPh sb="4" eb="6">
      <t>キニュウ</t>
    </rPh>
    <rPh sb="6" eb="7">
      <t>トウ</t>
    </rPh>
    <rPh sb="9" eb="11">
      <t>カショ</t>
    </rPh>
    <rPh sb="12" eb="14">
      <t>ホゴ</t>
    </rPh>
    <phoneticPr fontId="4"/>
  </si>
  <si>
    <t>※・▼の箇所は入力できます。</t>
    <rPh sb="4" eb="6">
      <t>カショ</t>
    </rPh>
    <rPh sb="7" eb="9">
      <t>ニュウリョク</t>
    </rPh>
    <phoneticPr fontId="4"/>
  </si>
  <si>
    <t>▼請求年月日を入力(入力例　2025/7/5)</t>
    <rPh sb="1" eb="3">
      <t>セイキュウ</t>
    </rPh>
    <rPh sb="3" eb="6">
      <t>ネンガッピ</t>
    </rPh>
    <rPh sb="7" eb="9">
      <t>ニュウリョク</t>
    </rPh>
    <rPh sb="10" eb="12">
      <t>ニュウリョク</t>
    </rPh>
    <rPh sb="12" eb="13">
      <t>レイ</t>
    </rPh>
    <phoneticPr fontId="4"/>
  </si>
  <si>
    <t>▼指定施設名を入力</t>
    <rPh sb="1" eb="3">
      <t>シテイ</t>
    </rPh>
    <rPh sb="3" eb="5">
      <t>シセツ</t>
    </rPh>
    <rPh sb="5" eb="6">
      <t>メイ</t>
    </rPh>
    <rPh sb="7" eb="9">
      <t>ニュウリョク</t>
    </rPh>
    <phoneticPr fontId="4"/>
  </si>
  <si>
    <t>投票用紙等請求者一覧</t>
    <phoneticPr fontId="4"/>
  </si>
  <si>
    <t>（※の欄のみ記入してください）</t>
    <rPh sb="3" eb="4">
      <t>ラン</t>
    </rPh>
    <rPh sb="6" eb="8">
      <t>キニュウ</t>
    </rPh>
    <phoneticPr fontId="4"/>
  </si>
  <si>
    <t>指定施設名</t>
    <rPh sb="0" eb="2">
      <t>シテイ</t>
    </rPh>
    <rPh sb="2" eb="4">
      <t>シセツ</t>
    </rPh>
    <rPh sb="4" eb="5">
      <t>メイ</t>
    </rPh>
    <phoneticPr fontId="4"/>
  </si>
  <si>
    <t>選挙人名簿に記載
されている住所
※</t>
    <phoneticPr fontId="4"/>
  </si>
  <si>
    <t>選挙人氏名
※</t>
    <phoneticPr fontId="4"/>
  </si>
  <si>
    <t>生年月日
※</t>
    <phoneticPr fontId="4"/>
  </si>
  <si>
    <t>性別
※</t>
    <phoneticPr fontId="4"/>
  </si>
  <si>
    <t>整　理
番　号</t>
    <rPh sb="4" eb="5">
      <t>バン</t>
    </rPh>
    <rPh sb="6" eb="7">
      <t>ゴウ</t>
    </rPh>
    <phoneticPr fontId="4"/>
  </si>
  <si>
    <t>選挙人名簿番号</t>
  </si>
  <si>
    <t>事 由</t>
    <phoneticPr fontId="4"/>
  </si>
  <si>
    <t>投票場所</t>
  </si>
  <si>
    <t>施　設
コード</t>
    <phoneticPr fontId="4"/>
  </si>
  <si>
    <t>点　字</t>
    <phoneticPr fontId="4"/>
  </si>
  <si>
    <t>船　員</t>
    <phoneticPr fontId="4"/>
  </si>
  <si>
    <t>選挙名</t>
  </si>
  <si>
    <t>交 付 月 日</t>
    <phoneticPr fontId="4"/>
  </si>
  <si>
    <t>受 領 月 日</t>
    <phoneticPr fontId="4"/>
  </si>
  <si>
    <t>備　　　考
※（点字等）</t>
    <phoneticPr fontId="4"/>
  </si>
  <si>
    <t>投票区</t>
    <rPh sb="0" eb="2">
      <t>トウヒョウ</t>
    </rPh>
    <rPh sb="2" eb="3">
      <t>ク</t>
    </rPh>
    <phoneticPr fontId="4"/>
  </si>
  <si>
    <t>名簿</t>
    <rPh sb="0" eb="2">
      <t>メイボ</t>
    </rPh>
    <phoneticPr fontId="4"/>
  </si>
  <si>
    <t>ページ</t>
    <phoneticPr fontId="4"/>
  </si>
  <si>
    <t>番号</t>
    <rPh sb="0" eb="2">
      <t>バンゴウ</t>
    </rPh>
    <phoneticPr fontId="4"/>
  </si>
  <si>
    <t>－</t>
    <phoneticPr fontId="4"/>
  </si>
  <si>
    <t>　.　　.　
　.　　.　</t>
    <phoneticPr fontId="4"/>
  </si>
  <si>
    <t>　.　　.　
　.　　.　</t>
  </si>
  <si>
    <t>受　領　書　（甲）</t>
    <rPh sb="0" eb="1">
      <t>ウケ</t>
    </rPh>
    <rPh sb="2" eb="3">
      <t>リョウ</t>
    </rPh>
    <rPh sb="4" eb="5">
      <t>ショ</t>
    </rPh>
    <rPh sb="7" eb="8">
      <t>コウ</t>
    </rPh>
    <phoneticPr fontId="4"/>
  </si>
  <si>
    <t>投票用紙及び不在者投票用紙封筒</t>
    <rPh sb="0" eb="2">
      <t>トウヒョウ</t>
    </rPh>
    <rPh sb="2" eb="4">
      <t>ヨウシ</t>
    </rPh>
    <rPh sb="4" eb="5">
      <t>オヨ</t>
    </rPh>
    <rPh sb="6" eb="9">
      <t>フザイシャ</t>
    </rPh>
    <rPh sb="9" eb="11">
      <t>トウヒョウ</t>
    </rPh>
    <rPh sb="11" eb="13">
      <t>ヨウシ</t>
    </rPh>
    <rPh sb="13" eb="15">
      <t>フウトウ</t>
    </rPh>
    <phoneticPr fontId="4"/>
  </si>
  <si>
    <t>上記のとおり正に受領しました。</t>
    <rPh sb="0" eb="2">
      <t>ジョウキ</t>
    </rPh>
    <rPh sb="6" eb="7">
      <t>マサ</t>
    </rPh>
    <rPh sb="8" eb="10">
      <t>ジュリョウ</t>
    </rPh>
    <phoneticPr fontId="4"/>
  </si>
  <si>
    <t>※受領日は投票用紙等を受理した際に記入していただきます。</t>
    <rPh sb="1" eb="4">
      <t>ジュリョウビ</t>
    </rPh>
    <rPh sb="5" eb="7">
      <t>トウヒョウ</t>
    </rPh>
    <rPh sb="7" eb="9">
      <t>ヨウシ</t>
    </rPh>
    <rPh sb="9" eb="10">
      <t>トウ</t>
    </rPh>
    <rPh sb="11" eb="13">
      <t>ジュリ</t>
    </rPh>
    <rPh sb="15" eb="16">
      <t>サイ</t>
    </rPh>
    <rPh sb="17" eb="19">
      <t>キニュウ</t>
    </rPh>
    <phoneticPr fontId="4"/>
  </si>
  <si>
    <t>◀　指定施設の住所を入力</t>
    <rPh sb="2" eb="4">
      <t>シテイ</t>
    </rPh>
    <rPh sb="4" eb="6">
      <t>シセツ</t>
    </rPh>
    <rPh sb="7" eb="8">
      <t>ジュウ</t>
    </rPh>
    <rPh sb="8" eb="9">
      <t>ショ</t>
    </rPh>
    <rPh sb="10" eb="12">
      <t>ニュウリョク</t>
    </rPh>
    <phoneticPr fontId="4"/>
  </si>
  <si>
    <t>◀指定施設名を入力</t>
    <rPh sb="1" eb="3">
      <t>シテイ</t>
    </rPh>
    <rPh sb="3" eb="5">
      <t>シセツ</t>
    </rPh>
    <rPh sb="5" eb="6">
      <t>メイ</t>
    </rPh>
    <rPh sb="7" eb="9">
      <t>ニュウリョク</t>
    </rPh>
    <phoneticPr fontId="4"/>
  </si>
  <si>
    <t>不在者投票管理者</t>
    <rPh sb="0" eb="3">
      <t>フザイシャ</t>
    </rPh>
    <rPh sb="3" eb="5">
      <t>トウヒョウ</t>
    </rPh>
    <rPh sb="5" eb="8">
      <t>カンリシャ</t>
    </rPh>
    <phoneticPr fontId="4"/>
  </si>
  <si>
    <t>◀　不在者投票管理者の役職及び氏名を入力</t>
    <rPh sb="2" eb="5">
      <t>フザイシャ</t>
    </rPh>
    <rPh sb="5" eb="7">
      <t>トウヒョウ</t>
    </rPh>
    <rPh sb="7" eb="10">
      <t>カンリシャ</t>
    </rPh>
    <rPh sb="11" eb="13">
      <t>ヤクショク</t>
    </rPh>
    <rPh sb="13" eb="14">
      <t>オヨ</t>
    </rPh>
    <rPh sb="15" eb="17">
      <t>シメイ</t>
    </rPh>
    <rPh sb="18" eb="20">
      <t>ニュウリョク</t>
    </rPh>
    <phoneticPr fontId="4"/>
  </si>
  <si>
    <t>小樽市選挙管理委員会</t>
    <rPh sb="0" eb="3">
      <t>オタルシ</t>
    </rPh>
    <rPh sb="3" eb="5">
      <t>センキョ</t>
    </rPh>
    <rPh sb="5" eb="7">
      <t>カンリ</t>
    </rPh>
    <rPh sb="7" eb="10">
      <t>イインカイ</t>
    </rPh>
    <phoneticPr fontId="4"/>
  </si>
  <si>
    <t>委員長　平口山　和　弘　様</t>
    <rPh sb="0" eb="3">
      <t>イインチョウ</t>
    </rPh>
    <rPh sb="4" eb="7">
      <t>ヒラクチヤマ</t>
    </rPh>
    <rPh sb="8" eb="9">
      <t>カズ</t>
    </rPh>
    <rPh sb="10" eb="11">
      <t>ヒロシ</t>
    </rPh>
    <rPh sb="12" eb="13">
      <t>サマ</t>
    </rPh>
    <phoneticPr fontId="4"/>
  </si>
  <si>
    <t>◀送致の日付を入力</t>
    <rPh sb="1" eb="3">
      <t>ソウチ</t>
    </rPh>
    <rPh sb="4" eb="6">
      <t>ヒヅケ</t>
    </rPh>
    <rPh sb="7" eb="9">
      <t>ニュウリョク</t>
    </rPh>
    <phoneticPr fontId="4"/>
  </si>
  <si>
    <t>住　　　所</t>
    <rPh sb="0" eb="1">
      <t>ジュウ</t>
    </rPh>
    <rPh sb="4" eb="5">
      <t>ショ</t>
    </rPh>
    <phoneticPr fontId="4"/>
  </si>
  <si>
    <t>不在者投票管理者名</t>
    <rPh sb="0" eb="3">
      <t>フザイシャ</t>
    </rPh>
    <rPh sb="3" eb="5">
      <t>トウヒョウ</t>
    </rPh>
    <rPh sb="5" eb="8">
      <t>カンリシャ</t>
    </rPh>
    <rPh sb="8" eb="9">
      <t>メイ</t>
    </rPh>
    <phoneticPr fontId="4"/>
  </si>
  <si>
    <t>不　在　者　投　票　送　致　書</t>
    <rPh sb="0" eb="1">
      <t>フ</t>
    </rPh>
    <rPh sb="2" eb="3">
      <t>ザイ</t>
    </rPh>
    <rPh sb="4" eb="5">
      <t>シャ</t>
    </rPh>
    <rPh sb="6" eb="7">
      <t>トウ</t>
    </rPh>
    <rPh sb="8" eb="9">
      <t>ヒョウ</t>
    </rPh>
    <rPh sb="10" eb="11">
      <t>ソウ</t>
    </rPh>
    <rPh sb="12" eb="13">
      <t>チ</t>
    </rPh>
    <rPh sb="14" eb="15">
      <t>ショ</t>
    </rPh>
    <phoneticPr fontId="4"/>
  </si>
  <si>
    <t>における不在者投票を次の</t>
    <rPh sb="4" eb="7">
      <t>フザイシャ</t>
    </rPh>
    <rPh sb="7" eb="9">
      <t>トウヒョウ</t>
    </rPh>
    <rPh sb="10" eb="11">
      <t>ツギ</t>
    </rPh>
    <phoneticPr fontId="4"/>
  </si>
  <si>
    <t>とおり送致します。</t>
    <rPh sb="3" eb="5">
      <t>ソウチ</t>
    </rPh>
    <phoneticPr fontId="4"/>
  </si>
  <si>
    <t>送致の内訳</t>
    <rPh sb="0" eb="2">
      <t>ソウチ</t>
    </rPh>
    <rPh sb="3" eb="5">
      <t>ウチワケ</t>
    </rPh>
    <phoneticPr fontId="4"/>
  </si>
  <si>
    <t>①　投票用紙及び不在者投票用封筒の総受領数</t>
    <rPh sb="2" eb="4">
      <t>トウヒョウ</t>
    </rPh>
    <rPh sb="4" eb="6">
      <t>ヨウシ</t>
    </rPh>
    <rPh sb="6" eb="7">
      <t>オヨ</t>
    </rPh>
    <rPh sb="8" eb="11">
      <t>フザイシャ</t>
    </rPh>
    <rPh sb="11" eb="13">
      <t>トウヒョウ</t>
    </rPh>
    <rPh sb="13" eb="14">
      <t>ヨウ</t>
    </rPh>
    <rPh sb="14" eb="16">
      <t>フウトウ</t>
    </rPh>
    <rPh sb="17" eb="18">
      <t>ソウ</t>
    </rPh>
    <rPh sb="18" eb="20">
      <t>ジュリョウ</t>
    </rPh>
    <rPh sb="20" eb="21">
      <t>スウ</t>
    </rPh>
    <phoneticPr fontId="4"/>
  </si>
  <si>
    <t>人</t>
    <rPh sb="0" eb="1">
      <t>ニン</t>
    </rPh>
    <phoneticPr fontId="4"/>
  </si>
  <si>
    <t>◀人数を入力</t>
    <rPh sb="1" eb="3">
      <t>ニンズウ</t>
    </rPh>
    <rPh sb="4" eb="6">
      <t>ニュウリョク</t>
    </rPh>
    <phoneticPr fontId="4"/>
  </si>
  <si>
    <t>上記のうち
送致数</t>
    <rPh sb="0" eb="2">
      <t>ジョウキ</t>
    </rPh>
    <rPh sb="11" eb="13">
      <t>ソウチ</t>
    </rPh>
    <rPh sb="13" eb="14">
      <t>スウ</t>
    </rPh>
    <phoneticPr fontId="4"/>
  </si>
  <si>
    <t>　②　今回の投票者数
　　　（投票を済ませた者）</t>
    <rPh sb="3" eb="5">
      <t>コンカイ</t>
    </rPh>
    <rPh sb="6" eb="9">
      <t>トウヒョウシャ</t>
    </rPh>
    <rPh sb="9" eb="10">
      <t>スウ</t>
    </rPh>
    <rPh sb="15" eb="17">
      <t>トウヒョウ</t>
    </rPh>
    <rPh sb="18" eb="19">
      <t>ス</t>
    </rPh>
    <rPh sb="22" eb="23">
      <t>モノ</t>
    </rPh>
    <phoneticPr fontId="4"/>
  </si>
  <si>
    <t>　③　今回の返還数
　　　（退院・転院・死亡・棄権等）</t>
    <rPh sb="3" eb="5">
      <t>コンカイ</t>
    </rPh>
    <rPh sb="6" eb="8">
      <t>ヘンカン</t>
    </rPh>
    <rPh sb="8" eb="9">
      <t>スウ</t>
    </rPh>
    <rPh sb="14" eb="16">
      <t>タイイン</t>
    </rPh>
    <rPh sb="17" eb="19">
      <t>テンイン</t>
    </rPh>
    <rPh sb="20" eb="22">
      <t>シボウ</t>
    </rPh>
    <rPh sb="23" eb="25">
      <t>キケン</t>
    </rPh>
    <rPh sb="25" eb="26">
      <t>ナド</t>
    </rPh>
    <phoneticPr fontId="4"/>
  </si>
  <si>
    <t>　④　今回の送致数　（②＋③）</t>
    <rPh sb="3" eb="5">
      <t>コンカイ</t>
    </rPh>
    <rPh sb="6" eb="8">
      <t>ソウチ</t>
    </rPh>
    <rPh sb="8" eb="9">
      <t>スウ</t>
    </rPh>
    <phoneticPr fontId="4"/>
  </si>
  <si>
    <t>※計算箇所なので入力不要</t>
    <rPh sb="1" eb="3">
      <t>ケイサン</t>
    </rPh>
    <rPh sb="3" eb="5">
      <t>カショ</t>
    </rPh>
    <rPh sb="8" eb="10">
      <t>ニュウリョク</t>
    </rPh>
    <rPh sb="10" eb="12">
      <t>フヨウ</t>
    </rPh>
    <phoneticPr fontId="4"/>
  </si>
  <si>
    <t>　⑤　前回までの送致数</t>
    <rPh sb="3" eb="5">
      <t>ゼンカイ</t>
    </rPh>
    <rPh sb="8" eb="10">
      <t>ソウチ</t>
    </rPh>
    <rPh sb="10" eb="11">
      <t>スウ</t>
    </rPh>
    <phoneticPr fontId="4"/>
  </si>
  <si>
    <t>　⑥　送致総数（④＋⑤）</t>
    <rPh sb="3" eb="5">
      <t>ソウチ</t>
    </rPh>
    <rPh sb="5" eb="7">
      <t>ソウスウ</t>
    </rPh>
    <phoneticPr fontId="4"/>
  </si>
  <si>
    <t>⑦　差引残数①－⑥（投票が済んでいない者）</t>
    <rPh sb="2" eb="4">
      <t>サシヒキ</t>
    </rPh>
    <rPh sb="4" eb="6">
      <t>ザンスウ</t>
    </rPh>
    <rPh sb="10" eb="12">
      <t>トウヒョウ</t>
    </rPh>
    <rPh sb="13" eb="14">
      <t>ス</t>
    </rPh>
    <rPh sb="19" eb="20">
      <t>モノ</t>
    </rPh>
    <phoneticPr fontId="4"/>
  </si>
  <si>
    <t>投票用紙を返還する者の氏名等　（③の該当者）</t>
    <rPh sb="0" eb="2">
      <t>トウヒョウ</t>
    </rPh>
    <rPh sb="2" eb="4">
      <t>ヨウシ</t>
    </rPh>
    <rPh sb="5" eb="7">
      <t>ヘンカン</t>
    </rPh>
    <rPh sb="9" eb="10">
      <t>モノ</t>
    </rPh>
    <rPh sb="11" eb="13">
      <t>シメイ</t>
    </rPh>
    <rPh sb="13" eb="14">
      <t>トウ</t>
    </rPh>
    <rPh sb="18" eb="21">
      <t>ガイトウシャ</t>
    </rPh>
    <phoneticPr fontId="4"/>
  </si>
  <si>
    <t>選 挙 人 氏 名</t>
    <rPh sb="0" eb="1">
      <t>セン</t>
    </rPh>
    <rPh sb="2" eb="3">
      <t>キョ</t>
    </rPh>
    <rPh sb="4" eb="5">
      <t>ニン</t>
    </rPh>
    <rPh sb="6" eb="7">
      <t>シ</t>
    </rPh>
    <rPh sb="8" eb="9">
      <t>メイ</t>
    </rPh>
    <phoneticPr fontId="4"/>
  </si>
  <si>
    <t>理　　　　由</t>
    <rPh sb="0" eb="1">
      <t>リ</t>
    </rPh>
    <rPh sb="5" eb="6">
      <t>ヨシ</t>
    </rPh>
    <phoneticPr fontId="4"/>
  </si>
  <si>
    <t>1</t>
    <phoneticPr fontId="4"/>
  </si>
  <si>
    <t>退院</t>
    <rPh sb="0" eb="2">
      <t>タイイン</t>
    </rPh>
    <phoneticPr fontId="4"/>
  </si>
  <si>
    <t>死亡等</t>
    <rPh sb="0" eb="2">
      <t>シボウ</t>
    </rPh>
    <rPh sb="2" eb="3">
      <t>トウ</t>
    </rPh>
    <phoneticPr fontId="4"/>
  </si>
  <si>
    <t>◀選挙人氏名を入力</t>
    <rPh sb="1" eb="3">
      <t>センキョ</t>
    </rPh>
    <rPh sb="3" eb="4">
      <t>ニン</t>
    </rPh>
    <rPh sb="4" eb="6">
      <t>シメイ</t>
    </rPh>
    <rPh sb="7" eb="9">
      <t>ニュウリョク</t>
    </rPh>
    <phoneticPr fontId="4"/>
  </si>
  <si>
    <t>2（</t>
    <phoneticPr fontId="4"/>
  </si>
  <si>
    <t>）棄権</t>
    <rPh sb="1" eb="3">
      <t>キケン</t>
    </rPh>
    <phoneticPr fontId="4"/>
  </si>
  <si>
    <t>◀１、退院、死亡等のどちらかの前に●を入力</t>
    <rPh sb="3" eb="5">
      <t>タイイン</t>
    </rPh>
    <rPh sb="6" eb="8">
      <t>シボウ</t>
    </rPh>
    <rPh sb="8" eb="9">
      <t>トウ</t>
    </rPh>
    <rPh sb="15" eb="16">
      <t>マエ</t>
    </rPh>
    <rPh sb="19" eb="21">
      <t>ニュウリョク</t>
    </rPh>
    <phoneticPr fontId="4"/>
  </si>
  <si>
    <t>３</t>
    <phoneticPr fontId="4"/>
  </si>
  <si>
    <t>投票が済んでいない者の氏名等（⑦の該当者）</t>
    <rPh sb="0" eb="2">
      <t>トウヒョウ</t>
    </rPh>
    <rPh sb="3" eb="4">
      <t>ス</t>
    </rPh>
    <rPh sb="9" eb="10">
      <t>モノ</t>
    </rPh>
    <rPh sb="11" eb="13">
      <t>シメイ</t>
    </rPh>
    <rPh sb="13" eb="14">
      <t>トウ</t>
    </rPh>
    <rPh sb="17" eb="20">
      <t>ガイトウシャ</t>
    </rPh>
    <phoneticPr fontId="4"/>
  </si>
  <si>
    <t>◀理由を入力</t>
    <rPh sb="1" eb="3">
      <t>リユウ</t>
    </rPh>
    <rPh sb="4" eb="6">
      <t>ニュウリョク</t>
    </rPh>
    <phoneticPr fontId="4"/>
  </si>
  <si>
    <t>※　送致内訳を記入した後、一部を投票用紙とともに送致してください。</t>
    <rPh sb="2" eb="4">
      <t>ソウチ</t>
    </rPh>
    <rPh sb="4" eb="6">
      <t>ウチワケ</t>
    </rPh>
    <rPh sb="7" eb="9">
      <t>キニュウ</t>
    </rPh>
    <rPh sb="11" eb="12">
      <t>アト</t>
    </rPh>
    <rPh sb="13" eb="15">
      <t>イチブ</t>
    </rPh>
    <rPh sb="16" eb="18">
      <t>トウヒョウ</t>
    </rPh>
    <rPh sb="18" eb="20">
      <t>ヨウシ</t>
    </rPh>
    <rPh sb="24" eb="26">
      <t>ソウチ</t>
    </rPh>
    <phoneticPr fontId="4"/>
  </si>
  <si>
    <t>代　理　投　票　報　告　書</t>
    <rPh sb="0" eb="1">
      <t>ヨ</t>
    </rPh>
    <rPh sb="2" eb="3">
      <t>リ</t>
    </rPh>
    <rPh sb="4" eb="5">
      <t>トウ</t>
    </rPh>
    <rPh sb="6" eb="7">
      <t>ヒョウ</t>
    </rPh>
    <rPh sb="8" eb="9">
      <t>ホウ</t>
    </rPh>
    <rPh sb="10" eb="11">
      <t>コク</t>
    </rPh>
    <rPh sb="12" eb="13">
      <t>ショ</t>
    </rPh>
    <phoneticPr fontId="4"/>
  </si>
  <si>
    <t>◀不在者投票管理者の役職及び氏名を入力</t>
    <rPh sb="1" eb="4">
      <t>フザイシャ</t>
    </rPh>
    <rPh sb="4" eb="6">
      <t>トウヒョウ</t>
    </rPh>
    <rPh sb="6" eb="9">
      <t>カンリシャ</t>
    </rPh>
    <rPh sb="10" eb="12">
      <t>ヤクショク</t>
    </rPh>
    <rPh sb="12" eb="13">
      <t>オヨ</t>
    </rPh>
    <rPh sb="14" eb="16">
      <t>シメイ</t>
    </rPh>
    <rPh sb="17" eb="19">
      <t>ニュウリョク</t>
    </rPh>
    <phoneticPr fontId="4"/>
  </si>
  <si>
    <t>選挙名：</t>
    <rPh sb="0" eb="2">
      <t>センキョ</t>
    </rPh>
    <rPh sb="2" eb="3">
      <t>メイ</t>
    </rPh>
    <phoneticPr fontId="4"/>
  </si>
  <si>
    <t>Ｎｏ．</t>
    <phoneticPr fontId="4"/>
  </si>
  <si>
    <t>性
別</t>
    <rPh sb="0" eb="1">
      <t>セイ</t>
    </rPh>
    <rPh sb="2" eb="3">
      <t>ベツ</t>
    </rPh>
    <phoneticPr fontId="4"/>
  </si>
  <si>
    <t>代理投票
の事由</t>
    <rPh sb="0" eb="2">
      <t>ダイリ</t>
    </rPh>
    <rPh sb="2" eb="4">
      <t>トウヒョウ</t>
    </rPh>
    <rPh sb="6" eb="8">
      <t>ジユウ</t>
    </rPh>
    <phoneticPr fontId="4"/>
  </si>
  <si>
    <t>補助者の氏名</t>
    <rPh sb="0" eb="3">
      <t>ホジョシャ</t>
    </rPh>
    <rPh sb="4" eb="6">
      <t>シメイ</t>
    </rPh>
    <phoneticPr fontId="4"/>
  </si>
  <si>
    <t>投票管理者
の決定</t>
    <rPh sb="0" eb="2">
      <t>トウヒョウ</t>
    </rPh>
    <rPh sb="2" eb="5">
      <t>カンリシャ</t>
    </rPh>
    <rPh sb="7" eb="9">
      <t>ケッテイ</t>
    </rPh>
    <phoneticPr fontId="4"/>
  </si>
  <si>
    <t>投票立会人
の決定</t>
    <rPh sb="0" eb="2">
      <t>トウヒョウ</t>
    </rPh>
    <rPh sb="2" eb="4">
      <t>タチアイ</t>
    </rPh>
    <rPh sb="4" eb="5">
      <t>ニン</t>
    </rPh>
    <rPh sb="7" eb="9">
      <t>ケッテイ</t>
    </rPh>
    <phoneticPr fontId="4"/>
  </si>
  <si>
    <t>摘　　要</t>
    <rPh sb="0" eb="1">
      <t>テキ</t>
    </rPh>
    <rPh sb="3" eb="4">
      <t>ヨウ</t>
    </rPh>
    <phoneticPr fontId="4"/>
  </si>
  <si>
    <t>承認</t>
    <rPh sb="0" eb="2">
      <t>ショウニン</t>
    </rPh>
    <phoneticPr fontId="4"/>
  </si>
  <si>
    <t>拒否</t>
    <rPh sb="0" eb="2">
      <t>キョヒ</t>
    </rPh>
    <phoneticPr fontId="4"/>
  </si>
  <si>
    <t>男</t>
    <rPh sb="0" eb="1">
      <t>オトコ</t>
    </rPh>
    <phoneticPr fontId="4"/>
  </si>
  <si>
    <t>身　　体</t>
    <rPh sb="0" eb="1">
      <t>ミ</t>
    </rPh>
    <rPh sb="3" eb="4">
      <t>カラダ</t>
    </rPh>
    <phoneticPr fontId="4"/>
  </si>
  <si>
    <t>・</t>
    <phoneticPr fontId="4"/>
  </si>
  <si>
    <t>女</t>
    <rPh sb="0" eb="1">
      <t>オンナ</t>
    </rPh>
    <phoneticPr fontId="4"/>
  </si>
  <si>
    <t>読み書き</t>
    <rPh sb="0" eb="1">
      <t>ヨ</t>
    </rPh>
    <rPh sb="2" eb="3">
      <t>カ</t>
    </rPh>
    <phoneticPr fontId="4"/>
  </si>
  <si>
    <t>備　　考</t>
    <rPh sb="0" eb="1">
      <t>ビ</t>
    </rPh>
    <rPh sb="3" eb="4">
      <t>コウ</t>
    </rPh>
    <phoneticPr fontId="4"/>
  </si>
  <si>
    <t>１　投票管理者の決定及び投票立会人の意見は、それぞれ該当欄に捺印すること。</t>
    <rPh sb="2" eb="4">
      <t>トウヒョウ</t>
    </rPh>
    <rPh sb="4" eb="7">
      <t>カンリシャ</t>
    </rPh>
    <rPh sb="8" eb="10">
      <t>ケッテイ</t>
    </rPh>
    <rPh sb="10" eb="11">
      <t>オヨ</t>
    </rPh>
    <rPh sb="12" eb="14">
      <t>トウヒョウ</t>
    </rPh>
    <rPh sb="14" eb="16">
      <t>タチアイ</t>
    </rPh>
    <rPh sb="16" eb="17">
      <t>ニン</t>
    </rPh>
    <rPh sb="18" eb="20">
      <t>イケン</t>
    </rPh>
    <rPh sb="26" eb="28">
      <t>ガイトウ</t>
    </rPh>
    <rPh sb="28" eb="29">
      <t>ラン</t>
    </rPh>
    <rPh sb="30" eb="32">
      <t>ナツイン</t>
    </rPh>
    <phoneticPr fontId="4"/>
  </si>
  <si>
    <t>２　代理投票の仮投票の場合は、摘要欄に「仮投票」と記載すること。</t>
    <rPh sb="2" eb="4">
      <t>ダイリ</t>
    </rPh>
    <rPh sb="4" eb="6">
      <t>トウヒョウ</t>
    </rPh>
    <rPh sb="7" eb="8">
      <t>カリ</t>
    </rPh>
    <rPh sb="8" eb="10">
      <t>トウヒョウ</t>
    </rPh>
    <rPh sb="11" eb="13">
      <t>バアイ</t>
    </rPh>
    <rPh sb="15" eb="17">
      <t>テキヨウ</t>
    </rPh>
    <rPh sb="17" eb="18">
      <t>ラン</t>
    </rPh>
    <rPh sb="20" eb="21">
      <t>カリ</t>
    </rPh>
    <rPh sb="21" eb="23">
      <t>トウヒョウ</t>
    </rPh>
    <rPh sb="25" eb="27">
      <t>キサイ</t>
    </rPh>
    <phoneticPr fontId="4"/>
  </si>
  <si>
    <t>選挙用品使用申込書</t>
    <rPh sb="0" eb="2">
      <t>センキョ</t>
    </rPh>
    <rPh sb="2" eb="4">
      <t>ヨウヒン</t>
    </rPh>
    <rPh sb="4" eb="6">
      <t>シヨウ</t>
    </rPh>
    <rPh sb="6" eb="8">
      <t>モウシコミ</t>
    </rPh>
    <rPh sb="8" eb="9">
      <t>ショ</t>
    </rPh>
    <phoneticPr fontId="4"/>
  </si>
  <si>
    <t>下記のとおり、使用したいので申し込みます。</t>
    <rPh sb="0" eb="2">
      <t>カキ</t>
    </rPh>
    <rPh sb="7" eb="9">
      <t>シヨウ</t>
    </rPh>
    <rPh sb="14" eb="15">
      <t>モウ</t>
    </rPh>
    <rPh sb="16" eb="17">
      <t>コ</t>
    </rPh>
    <phoneticPr fontId="4"/>
  </si>
  <si>
    <t>※他の病院や施設への貸し出しの状況により調整することがあります。</t>
    <rPh sb="1" eb="2">
      <t>タ</t>
    </rPh>
    <rPh sb="3" eb="5">
      <t>ビョウイン</t>
    </rPh>
    <rPh sb="6" eb="8">
      <t>シセツ</t>
    </rPh>
    <rPh sb="10" eb="11">
      <t>カ</t>
    </rPh>
    <rPh sb="12" eb="13">
      <t>ダ</t>
    </rPh>
    <rPh sb="15" eb="17">
      <t>ジョウキョウ</t>
    </rPh>
    <rPh sb="20" eb="22">
      <t>チョウセイ</t>
    </rPh>
    <phoneticPr fontId="4"/>
  </si>
  <si>
    <t>品　　　　　　　名</t>
    <rPh sb="0" eb="1">
      <t>ヒン</t>
    </rPh>
    <rPh sb="8" eb="9">
      <t>メイ</t>
    </rPh>
    <phoneticPr fontId="4"/>
  </si>
  <si>
    <t>数　　　量</t>
    <rPh sb="0" eb="1">
      <t>スウ</t>
    </rPh>
    <rPh sb="4" eb="5">
      <t>リョウ</t>
    </rPh>
    <phoneticPr fontId="4"/>
  </si>
  <si>
    <t>◀品名を入力してください。</t>
    <rPh sb="1" eb="3">
      <t>ヒンメイ</t>
    </rPh>
    <rPh sb="4" eb="6">
      <t>ニュウリョク</t>
    </rPh>
    <phoneticPr fontId="4"/>
  </si>
  <si>
    <t>◀数量を入力してください</t>
    <rPh sb="1" eb="3">
      <t>スウリョウ</t>
    </rPh>
    <rPh sb="4" eb="6">
      <t>ニュウリョク</t>
    </rPh>
    <phoneticPr fontId="4"/>
  </si>
  <si>
    <t>使用場所</t>
    <rPh sb="0" eb="2">
      <t>シヨウ</t>
    </rPh>
    <rPh sb="2" eb="4">
      <t>バショ</t>
    </rPh>
    <phoneticPr fontId="4"/>
  </si>
  <si>
    <t>◀指定施設名を入力してください。</t>
    <rPh sb="1" eb="3">
      <t>シテイ</t>
    </rPh>
    <rPh sb="3" eb="5">
      <t>シセツ</t>
    </rPh>
    <rPh sb="5" eb="6">
      <t>メイ</t>
    </rPh>
    <rPh sb="7" eb="9">
      <t>ニュウリョク</t>
    </rPh>
    <phoneticPr fontId="4"/>
  </si>
  <si>
    <t>使用期間</t>
    <rPh sb="0" eb="2">
      <t>シヨウ</t>
    </rPh>
    <rPh sb="2" eb="4">
      <t>キカン</t>
    </rPh>
    <phoneticPr fontId="4"/>
  </si>
  <si>
    <t>（自）</t>
    <rPh sb="1" eb="2">
      <t>ジ</t>
    </rPh>
    <phoneticPr fontId="4"/>
  </si>
  <si>
    <t>◀使用期間を入力してください</t>
    <rPh sb="1" eb="3">
      <t>シヨウ</t>
    </rPh>
    <rPh sb="3" eb="5">
      <t>キカン</t>
    </rPh>
    <rPh sb="6" eb="8">
      <t>ニュウリョク</t>
    </rPh>
    <phoneticPr fontId="4"/>
  </si>
  <si>
    <t>（至）</t>
    <rPh sb="1" eb="2">
      <t>イタル</t>
    </rPh>
    <phoneticPr fontId="4"/>
  </si>
  <si>
    <t>受取希望日</t>
    <rPh sb="0" eb="2">
      <t>ウケトリ</t>
    </rPh>
    <rPh sb="2" eb="5">
      <t>キボウビ</t>
    </rPh>
    <phoneticPr fontId="4"/>
  </si>
  <si>
    <t>月</t>
    <rPh sb="0" eb="1">
      <t>ゲツ</t>
    </rPh>
    <phoneticPr fontId="4"/>
  </si>
  <si>
    <t>時頃</t>
    <rPh sb="0" eb="1">
      <t>ジ</t>
    </rPh>
    <rPh sb="1" eb="2">
      <t>コロ</t>
    </rPh>
    <phoneticPr fontId="4"/>
  </si>
  <si>
    <t>◀受取の希望日を入力してください。</t>
    <rPh sb="1" eb="3">
      <t>ウケトリ</t>
    </rPh>
    <rPh sb="4" eb="7">
      <t>キボウビ</t>
    </rPh>
    <rPh sb="8" eb="10">
      <t>ニュウリョク</t>
    </rPh>
    <phoneticPr fontId="4"/>
  </si>
  <si>
    <t>◀申込の日付を入力してください</t>
    <rPh sb="1" eb="3">
      <t>モウシコミ</t>
    </rPh>
    <rPh sb="4" eb="6">
      <t>ヒヅケ</t>
    </rPh>
    <rPh sb="7" eb="9">
      <t>ニュウリョク</t>
    </rPh>
    <phoneticPr fontId="4"/>
  </si>
  <si>
    <t>使用施設名</t>
    <rPh sb="0" eb="2">
      <t>シヨウ</t>
    </rPh>
    <rPh sb="2" eb="4">
      <t>シセツ</t>
    </rPh>
    <rPh sb="4" eb="5">
      <t>メイ</t>
    </rPh>
    <phoneticPr fontId="4"/>
  </si>
  <si>
    <t>担当者名</t>
    <rPh sb="0" eb="3">
      <t>タントウシャ</t>
    </rPh>
    <rPh sb="3" eb="4">
      <t>メイ</t>
    </rPh>
    <phoneticPr fontId="4"/>
  </si>
  <si>
    <t>◀御担当者様の氏名を入力</t>
    <rPh sb="1" eb="5">
      <t>ゴタントウシャ</t>
    </rPh>
    <rPh sb="5" eb="6">
      <t>サマ</t>
    </rPh>
    <rPh sb="7" eb="9">
      <t>シメイ</t>
    </rPh>
    <rPh sb="10" eb="12">
      <t>ニュウリョク</t>
    </rPh>
    <phoneticPr fontId="4"/>
  </si>
  <si>
    <t>連絡先電話番号</t>
    <rPh sb="0" eb="3">
      <t>レンラクサキ</t>
    </rPh>
    <rPh sb="3" eb="5">
      <t>デンワ</t>
    </rPh>
    <rPh sb="5" eb="7">
      <t>バンゴウ</t>
    </rPh>
    <phoneticPr fontId="4"/>
  </si>
  <si>
    <t>◀連絡先の電話番号を入力</t>
    <rPh sb="1" eb="4">
      <t>レンラクサキ</t>
    </rPh>
    <rPh sb="5" eb="7">
      <t>デンワ</t>
    </rPh>
    <rPh sb="7" eb="9">
      <t>バンゴウ</t>
    </rPh>
    <rPh sb="10" eb="12">
      <t>ニュウリョク</t>
    </rPh>
    <phoneticPr fontId="4"/>
  </si>
  <si>
    <t>選管</t>
    <rPh sb="0" eb="2">
      <t>センカン</t>
    </rPh>
    <phoneticPr fontId="4"/>
  </si>
  <si>
    <t>主査</t>
    <rPh sb="0" eb="2">
      <t>シュサ</t>
    </rPh>
    <phoneticPr fontId="4"/>
  </si>
  <si>
    <t>施設班</t>
    <rPh sb="0" eb="2">
      <t>シセツ</t>
    </rPh>
    <rPh sb="2" eb="3">
      <t>ハン</t>
    </rPh>
    <phoneticPr fontId="4"/>
  </si>
  <si>
    <t>連番</t>
    <rPh sb="0" eb="2">
      <t>レンバン</t>
    </rPh>
    <phoneticPr fontId="4"/>
  </si>
  <si>
    <t>施設名</t>
    <rPh sb="0" eb="2">
      <t>シセツ</t>
    </rPh>
    <rPh sb="2" eb="3">
      <t>メイ</t>
    </rPh>
    <phoneticPr fontId="1"/>
  </si>
  <si>
    <t>№</t>
  </si>
  <si>
    <t>選挙用品</t>
    <rPh sb="0" eb="2">
      <t>センキョ</t>
    </rPh>
    <rPh sb="2" eb="4">
      <t>ヨウヒン</t>
    </rPh>
    <phoneticPr fontId="4"/>
  </si>
  <si>
    <t>北海道社会事業協会小樽病院</t>
  </si>
  <si>
    <t>投票箱</t>
    <rPh sb="0" eb="2">
      <t>トウヒョウ</t>
    </rPh>
    <rPh sb="2" eb="3">
      <t>バコ</t>
    </rPh>
    <phoneticPr fontId="4"/>
  </si>
  <si>
    <t>北仁会石橋病院</t>
  </si>
  <si>
    <t>記載台（１人用）</t>
    <rPh sb="0" eb="2">
      <t>キサイ</t>
    </rPh>
    <rPh sb="2" eb="3">
      <t>ダイ</t>
    </rPh>
    <phoneticPr fontId="4"/>
  </si>
  <si>
    <t>北海道済生会小樽病院</t>
  </si>
  <si>
    <t>記載台（２人用）</t>
    <rPh sb="0" eb="2">
      <t>キサイ</t>
    </rPh>
    <rPh sb="2" eb="3">
      <t>ダイ</t>
    </rPh>
    <phoneticPr fontId="4"/>
  </si>
  <si>
    <t>小樽掖済会病院</t>
  </si>
  <si>
    <t>記載台（３人用）</t>
    <rPh sb="0" eb="2">
      <t>キサイ</t>
    </rPh>
    <rPh sb="2" eb="3">
      <t>ダイ</t>
    </rPh>
    <phoneticPr fontId="4"/>
  </si>
  <si>
    <t>野口病院</t>
  </si>
  <si>
    <t>記載台（車いす用）</t>
    <rPh sb="0" eb="2">
      <t>キサイ</t>
    </rPh>
    <rPh sb="2" eb="3">
      <t>ダイ</t>
    </rPh>
    <rPh sb="4" eb="5">
      <t>クルマ</t>
    </rPh>
    <phoneticPr fontId="4"/>
  </si>
  <si>
    <t>木下病院</t>
  </si>
  <si>
    <t>目かくしパネル</t>
    <rPh sb="0" eb="1">
      <t>メ</t>
    </rPh>
    <phoneticPr fontId="4"/>
  </si>
  <si>
    <t>西病院</t>
  </si>
  <si>
    <t>点字キット</t>
    <rPh sb="0" eb="2">
      <t>テンジ</t>
    </rPh>
    <phoneticPr fontId="4"/>
  </si>
  <si>
    <t>三ツ山病院</t>
  </si>
  <si>
    <t>ひまわり会札樽病院</t>
  </si>
  <si>
    <t>勉仁会東小樽病院</t>
  </si>
  <si>
    <t>小樽育成院</t>
  </si>
  <si>
    <t>特別養護老人ホームやすらぎ荘</t>
  </si>
  <si>
    <t>北海道宏栄社</t>
  </si>
  <si>
    <t>特別養護老人ホームリバーサイドなんたる</t>
  </si>
  <si>
    <t>介護老人保健施設ラポール東小樽</t>
  </si>
  <si>
    <t>シルバーハイツ寿楽</t>
  </si>
  <si>
    <t>北匠会小樽中央病院</t>
  </si>
  <si>
    <t>介護老人保健施設はまなす</t>
  </si>
  <si>
    <t>青優会南小樽病院</t>
  </si>
  <si>
    <t>特別養護老人ホームはる</t>
  </si>
  <si>
    <t>ケアハウス朝里温泉</t>
  </si>
  <si>
    <t>ショートステイ朝里温泉</t>
  </si>
  <si>
    <t>ケアハウスはる</t>
  </si>
  <si>
    <t>障がい者支援施設　朝里ファミリア</t>
  </si>
  <si>
    <t>特別養護老人ホーム朝里温泉</t>
  </si>
  <si>
    <t>ラ・ナシカあさり</t>
  </si>
  <si>
    <t>介護老人保健施設　望</t>
  </si>
  <si>
    <t>あっとほーむ朝里</t>
  </si>
  <si>
    <t>有料老人ホームゆたか荘</t>
  </si>
  <si>
    <t>北光会朝里中央病院</t>
  </si>
  <si>
    <t>あっとほーむ新光</t>
  </si>
  <si>
    <t>サービス付き高齢者向け住宅マイラシーク塩谷</t>
  </si>
  <si>
    <t>ヴェラス・クオーレ小樽</t>
  </si>
  <si>
    <t>小樽市立病院</t>
  </si>
  <si>
    <t>サービス付き高齢者向け住宅ウィステリア小樽稲穂</t>
  </si>
  <si>
    <t>住宅型有料老人ホームあっとほーむ朝里中央</t>
  </si>
  <si>
    <t>特別養護老人ホーム東小樽</t>
  </si>
  <si>
    <t>北海道済生会小樽病院重症心身障がい児（者）施設みどりの里</t>
  </si>
  <si>
    <t>サービス付高齢者住宅ぽえむヒルズ</t>
  </si>
  <si>
    <t>老人保健施設モエズガーデン小樽</t>
  </si>
  <si>
    <t>有料老人ホームアイケアハウス小樽</t>
  </si>
  <si>
    <t>小樽警察署留置管理課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</si>
</sst>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quot;m&quot;.&quot;d&quot;&quot;;@"/>
    <numFmt numFmtId="177" formatCode="\([$-411]ggge&quot;年&quot;m&quot;月&quot;d&quot;日&quot;\ &quot;請&quot;&quot;求&quot;&quot;分&quot;\)"/>
  </numFmts>
  <fonts count="24">
    <font>
      <sz val="11"/>
      <color theme="1"/>
      <name val="游ゴシック"/>
      <family val="2"/>
      <scheme val="minor"/>
    </font>
    <font>
      <b/>
      <sz val="15"/>
      <color theme="3"/>
      <name val="游ゴシック"/>
      <family val="2"/>
      <charset val="128"/>
      <scheme val="minor"/>
    </font>
    <font>
      <sz val="11"/>
      <color theme="1"/>
      <name val="ＭＳ 明朝"/>
      <family val="1"/>
      <charset val="128"/>
    </font>
    <font>
      <sz val="9"/>
      <color theme="1"/>
      <name val="ＭＳ 明朝"/>
      <family val="1"/>
      <charset val="128"/>
    </font>
    <font>
      <sz val="6"/>
      <name val="游ゴシック"/>
      <family val="3"/>
      <charset val="128"/>
      <scheme val="minor"/>
    </font>
    <font>
      <sz val="12"/>
      <color theme="1"/>
      <name val="游ゴシック"/>
      <family val="2"/>
      <scheme val="minor"/>
    </font>
    <font>
      <sz val="12"/>
      <color theme="1"/>
      <name val="游ゴシック"/>
      <family val="3"/>
      <charset val="128"/>
      <scheme val="minor"/>
    </font>
    <font>
      <u/>
      <sz val="11"/>
      <color theme="10"/>
      <name val="游ゴシック"/>
      <family val="2"/>
      <scheme val="minor"/>
    </font>
    <font>
      <sz val="10.5"/>
      <color theme="1"/>
      <name val="ＭＳ 明朝"/>
      <family val="1"/>
      <charset val="128"/>
    </font>
    <font>
      <sz val="11"/>
      <color theme="1"/>
      <name val="游明朝"/>
      <family val="1"/>
      <charset val="128"/>
    </font>
    <font>
      <sz val="14"/>
      <color theme="1"/>
      <name val="游ゴシック"/>
      <family val="2"/>
      <scheme val="minor"/>
    </font>
    <font>
      <sz val="14"/>
      <color theme="1"/>
      <name val="游ゴシック"/>
      <family val="3"/>
      <charset val="128"/>
      <scheme val="minor"/>
    </font>
    <font>
      <sz val="16"/>
      <color theme="1"/>
      <name val="ＭＳ 明朝"/>
      <family val="1"/>
      <charset val="128"/>
    </font>
    <font>
      <sz val="16"/>
      <color theme="1"/>
      <name val="游明朝"/>
      <family val="1"/>
      <charset val="128"/>
    </font>
    <font>
      <sz val="10"/>
      <color theme="1"/>
      <name val="游明朝"/>
      <family val="1"/>
      <charset val="128"/>
    </font>
    <font>
      <sz val="11"/>
      <color theme="1"/>
      <name val="Meiryo UI"/>
      <family val="3"/>
      <charset val="128"/>
    </font>
    <font>
      <sz val="14"/>
      <color theme="1"/>
      <name val="游明朝"/>
      <family val="1"/>
      <charset val="128"/>
    </font>
    <font>
      <sz val="6"/>
      <color theme="1"/>
      <name val="游明朝"/>
      <family val="1"/>
      <charset val="128"/>
    </font>
    <font>
      <sz val="11"/>
      <color rgb="FFFFFF00"/>
      <name val="游ゴシック"/>
      <family val="2"/>
      <scheme val="minor"/>
    </font>
    <font>
      <sz val="11"/>
      <name val="游明朝"/>
      <family val="1"/>
      <charset val="128"/>
    </font>
    <font>
      <sz val="11"/>
      <color rgb="FFFF0000"/>
      <name val="游ゴシック"/>
      <family val="2"/>
      <scheme val="minor"/>
    </font>
    <font>
      <sz val="14"/>
      <name val="游明朝"/>
      <family val="1"/>
      <charset val="128"/>
    </font>
    <font>
      <sz val="10"/>
      <color theme="1"/>
      <name val="ＭＳ 明朝"/>
      <family val="1"/>
      <charset val="128"/>
    </font>
    <font>
      <sz val="11"/>
      <color theme="1"/>
      <name val="IPAmj明朝"/>
      <family val="1"/>
      <charset val="128"/>
    </font>
  </fonts>
  <fills count="6">
    <fill>
      <patternFill patternType="none"/>
    </fill>
    <fill>
      <patternFill patternType="gray125"/>
    </fill>
    <fill>
      <patternFill patternType="solid">
        <fgColor theme="9" tint="0.59999389629810485"/>
        <bgColor indexed="64"/>
      </patternFill>
    </fill>
    <fill>
      <patternFill patternType="solid">
        <fgColor rgb="FF00B050"/>
        <bgColor indexed="64"/>
      </patternFill>
    </fill>
    <fill>
      <patternFill patternType="solid">
        <fgColor rgb="FFFFFF00"/>
        <bgColor indexed="64"/>
      </patternFill>
    </fill>
    <fill>
      <patternFill patternType="solid">
        <fgColor theme="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diagonalDown="1">
      <left style="medium">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diagonalDown="1">
      <left style="medium">
        <color indexed="64"/>
      </left>
      <right style="medium">
        <color indexed="64"/>
      </right>
      <top/>
      <bottom style="thin">
        <color indexed="64"/>
      </bottom>
      <diagonal style="thin">
        <color indexed="64"/>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Down="1">
      <left style="medium">
        <color indexed="64"/>
      </left>
      <right style="medium">
        <color indexed="64"/>
      </right>
      <top style="thin">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278">
    <xf numFmtId="0" fontId="0" fillId="0" borderId="0" xfId="0"/>
    <xf numFmtId="0" fontId="0" fillId="0" borderId="0" xfId="0" applyAlignment="1">
      <alignment vertical="center"/>
    </xf>
    <xf numFmtId="0" fontId="0" fillId="0" borderId="0" xfId="0" applyAlignment="1">
      <alignment horizontal="right" vertical="center"/>
    </xf>
    <xf numFmtId="0" fontId="5" fillId="0" borderId="0" xfId="0" applyFont="1" applyAlignment="1">
      <alignment vertical="center"/>
    </xf>
    <xf numFmtId="0" fontId="6" fillId="0" borderId="0" xfId="0" applyFont="1" applyAlignment="1">
      <alignment vertical="center"/>
    </xf>
    <xf numFmtId="0" fontId="0" fillId="0" borderId="9"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9" xfId="0" applyBorder="1" applyAlignment="1">
      <alignment horizontal="center" vertical="center"/>
    </xf>
    <xf numFmtId="0" fontId="0" fillId="0" borderId="9" xfId="0" quotePrefix="1" applyBorder="1" applyAlignment="1">
      <alignment horizontal="center" vertical="center"/>
    </xf>
    <xf numFmtId="0" fontId="0" fillId="0" borderId="10"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0" xfId="0" applyBorder="1" applyAlignment="1">
      <alignment horizontal="center" vertical="center"/>
    </xf>
    <xf numFmtId="0" fontId="0" fillId="0" borderId="10" xfId="0" quotePrefix="1" applyBorder="1" applyAlignment="1">
      <alignment horizontal="center" vertical="center"/>
    </xf>
    <xf numFmtId="0" fontId="0" fillId="0" borderId="18" xfId="0" applyBorder="1" applyAlignment="1">
      <alignment vertical="center"/>
    </xf>
    <xf numFmtId="0" fontId="0" fillId="0" borderId="22" xfId="0" applyBorder="1" applyAlignment="1">
      <alignment vertical="center"/>
    </xf>
    <xf numFmtId="0" fontId="0" fillId="0" borderId="19" xfId="0" applyBorder="1" applyAlignment="1">
      <alignment vertical="center"/>
    </xf>
    <xf numFmtId="0" fontId="0" fillId="0" borderId="18" xfId="0" applyBorder="1" applyAlignment="1">
      <alignment horizontal="center" vertical="center"/>
    </xf>
    <xf numFmtId="0" fontId="0" fillId="0" borderId="18" xfId="0" quotePrefix="1" applyBorder="1" applyAlignment="1">
      <alignment horizontal="center" vertical="center"/>
    </xf>
    <xf numFmtId="0" fontId="2" fillId="0" borderId="23" xfId="0" applyFont="1" applyBorder="1" applyAlignment="1">
      <alignment horizontal="center" vertical="center" wrapText="1"/>
    </xf>
    <xf numFmtId="0" fontId="7" fillId="0" borderId="0" xfId="1"/>
    <xf numFmtId="0" fontId="8" fillId="0" borderId="0" xfId="0" applyFont="1"/>
    <xf numFmtId="56" fontId="0" fillId="0" borderId="0" xfId="0" applyNumberFormat="1"/>
    <xf numFmtId="0" fontId="2" fillId="0" borderId="0" xfId="0" applyFont="1" applyAlignment="1">
      <alignment vertical="center"/>
    </xf>
    <xf numFmtId="0" fontId="9" fillId="0" borderId="0" xfId="0" applyFont="1" applyAlignment="1">
      <alignment vertical="center"/>
    </xf>
    <xf numFmtId="0" fontId="9" fillId="0" borderId="0" xfId="0" applyFont="1" applyAlignment="1">
      <alignment horizontal="right" vertical="center"/>
    </xf>
    <xf numFmtId="0" fontId="15" fillId="0" borderId="0" xfId="0" applyFont="1" applyAlignment="1">
      <alignment vertical="center"/>
    </xf>
    <xf numFmtId="0" fontId="15" fillId="0" borderId="0" xfId="0" applyFont="1" applyAlignment="1">
      <alignment horizontal="center" vertical="center"/>
    </xf>
    <xf numFmtId="0" fontId="2" fillId="0" borderId="0" xfId="0" applyFont="1" applyAlignment="1" applyProtection="1">
      <alignment vertical="center"/>
      <protection locked="0"/>
    </xf>
    <xf numFmtId="0" fontId="15" fillId="0" borderId="0" xfId="0" applyFont="1"/>
    <xf numFmtId="0" fontId="15" fillId="0" borderId="0" xfId="0" applyFont="1" applyAlignment="1" applyProtection="1">
      <alignment vertical="center"/>
      <protection locked="0"/>
    </xf>
    <xf numFmtId="0" fontId="9" fillId="0" borderId="0" xfId="0" quotePrefix="1" applyFont="1" applyAlignment="1">
      <alignment horizontal="center" vertical="center"/>
    </xf>
    <xf numFmtId="0" fontId="9" fillId="0" borderId="7" xfId="0" applyFont="1" applyBorder="1" applyAlignment="1">
      <alignment vertical="center"/>
    </xf>
    <xf numFmtId="0" fontId="9" fillId="0" borderId="8" xfId="0" applyFont="1" applyBorder="1" applyAlignment="1">
      <alignment vertical="center"/>
    </xf>
    <xf numFmtId="0" fontId="9" fillId="0" borderId="28" xfId="0" applyFont="1" applyBorder="1" applyAlignment="1">
      <alignment vertical="center"/>
    </xf>
    <xf numFmtId="0" fontId="9" fillId="0" borderId="29" xfId="0" applyFont="1" applyBorder="1" applyAlignment="1">
      <alignment vertical="center"/>
    </xf>
    <xf numFmtId="0" fontId="9" fillId="0" borderId="30" xfId="0" applyFont="1" applyBorder="1" applyAlignment="1">
      <alignment vertical="center"/>
    </xf>
    <xf numFmtId="0" fontId="9" fillId="0" borderId="31" xfId="0" applyFont="1" applyBorder="1" applyAlignment="1">
      <alignment horizontal="right" vertical="center" shrinkToFit="1"/>
    </xf>
    <xf numFmtId="0" fontId="9" fillId="0" borderId="34" xfId="0" applyFont="1" applyBorder="1" applyAlignment="1">
      <alignment vertical="center"/>
    </xf>
    <xf numFmtId="0" fontId="9" fillId="0" borderId="35" xfId="0" applyFont="1" applyBorder="1" applyAlignment="1">
      <alignment vertical="center"/>
    </xf>
    <xf numFmtId="0" fontId="9" fillId="0" borderId="36" xfId="0" applyFont="1" applyBorder="1" applyAlignment="1">
      <alignment vertical="center"/>
    </xf>
    <xf numFmtId="0" fontId="9" fillId="0" borderId="37" xfId="0" applyFont="1" applyBorder="1" applyAlignment="1">
      <alignment vertical="center"/>
    </xf>
    <xf numFmtId="0" fontId="9" fillId="0" borderId="39" xfId="0" applyFont="1" applyBorder="1" applyAlignment="1">
      <alignment vertical="center"/>
    </xf>
    <xf numFmtId="0" fontId="9" fillId="0" borderId="42" xfId="0" applyFont="1" applyBorder="1" applyAlignment="1">
      <alignment horizontal="right" vertical="center" shrinkToFit="1"/>
    </xf>
    <xf numFmtId="0" fontId="9" fillId="0" borderId="43" xfId="0" applyFont="1" applyBorder="1" applyAlignment="1">
      <alignment horizontal="right" vertical="center" shrinkToFit="1"/>
    </xf>
    <xf numFmtId="0" fontId="9" fillId="0" borderId="44" xfId="0" applyFont="1" applyBorder="1" applyAlignment="1">
      <alignment horizontal="right" vertical="center" shrinkToFit="1"/>
    </xf>
    <xf numFmtId="0" fontId="9" fillId="0" borderId="45" xfId="0" applyFont="1" applyBorder="1" applyAlignment="1">
      <alignment vertical="center"/>
    </xf>
    <xf numFmtId="0" fontId="14" fillId="0" borderId="27" xfId="0" quotePrefix="1" applyFont="1" applyBorder="1" applyAlignment="1">
      <alignment vertical="center"/>
    </xf>
    <xf numFmtId="0" fontId="17" fillId="0" borderId="0" xfId="0" applyFont="1" applyAlignment="1">
      <alignment vertical="center"/>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18" xfId="0" applyBorder="1" applyAlignment="1">
      <alignment horizontal="center" vertical="center" wrapText="1"/>
    </xf>
    <xf numFmtId="0" fontId="9" fillId="0" borderId="0" xfId="0" applyFont="1"/>
    <xf numFmtId="0" fontId="9" fillId="0" borderId="7" xfId="0" applyFont="1" applyBorder="1"/>
    <xf numFmtId="0" fontId="9" fillId="0" borderId="8" xfId="0" applyFont="1" applyBorder="1"/>
    <xf numFmtId="0" fontId="9" fillId="0" borderId="28" xfId="0" applyFont="1" applyBorder="1"/>
    <xf numFmtId="0" fontId="9" fillId="0" borderId="27" xfId="0" applyFont="1" applyBorder="1"/>
    <xf numFmtId="0" fontId="9" fillId="0" borderId="29" xfId="0" applyFont="1" applyBorder="1"/>
    <xf numFmtId="0" fontId="9" fillId="0" borderId="0" xfId="0" applyFont="1" applyAlignment="1">
      <alignment horizontal="center"/>
    </xf>
    <xf numFmtId="0" fontId="9" fillId="0" borderId="6" xfId="0" applyFont="1" applyBorder="1"/>
    <xf numFmtId="0" fontId="9" fillId="0" borderId="30" xfId="0" applyFont="1" applyBorder="1"/>
    <xf numFmtId="0" fontId="9" fillId="0" borderId="31" xfId="0" applyFont="1" applyBorder="1"/>
    <xf numFmtId="0" fontId="18" fillId="0" borderId="0" xfId="0" applyFont="1" applyAlignment="1">
      <alignment vertical="center"/>
    </xf>
    <xf numFmtId="0" fontId="19" fillId="0" borderId="0" xfId="0" applyFont="1" applyAlignment="1">
      <alignment vertical="center"/>
    </xf>
    <xf numFmtId="0" fontId="7" fillId="0" borderId="0" xfId="1" applyProtection="1">
      <protection locked="0"/>
    </xf>
    <xf numFmtId="0" fontId="0" fillId="2" borderId="0" xfId="0" applyFill="1"/>
    <xf numFmtId="0" fontId="0" fillId="3" borderId="0" xfId="0" applyFill="1"/>
    <xf numFmtId="0" fontId="20" fillId="4" borderId="0" xfId="0" applyFont="1" applyFill="1"/>
    <xf numFmtId="0" fontId="7" fillId="0" borderId="0" xfId="1" quotePrefix="1" applyProtection="1">
      <protection locked="0"/>
    </xf>
    <xf numFmtId="0" fontId="0" fillId="5" borderId="4" xfId="0" applyFill="1" applyBorder="1" applyAlignment="1" applyProtection="1">
      <alignment vertical="center"/>
      <protection locked="0"/>
    </xf>
    <xf numFmtId="176" fontId="0" fillId="5" borderId="4" xfId="0" applyNumberFormat="1" applyFill="1" applyBorder="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0" fillId="5" borderId="1" xfId="0" applyFill="1" applyBorder="1" applyAlignment="1" applyProtection="1">
      <alignment vertical="center"/>
      <protection locked="0"/>
    </xf>
    <xf numFmtId="176" fontId="0" fillId="5" borderId="1" xfId="0" applyNumberFormat="1"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0" fillId="5" borderId="20" xfId="0" applyFill="1" applyBorder="1" applyAlignment="1" applyProtection="1">
      <alignment vertical="center"/>
      <protection locked="0"/>
    </xf>
    <xf numFmtId="176" fontId="0" fillId="5" borderId="20" xfId="0" applyNumberFormat="1" applyFill="1" applyBorder="1" applyAlignment="1" applyProtection="1">
      <alignment horizontal="center" vertical="center"/>
      <protection locked="0"/>
    </xf>
    <xf numFmtId="0" fontId="0" fillId="5" borderId="21" xfId="0" applyFill="1" applyBorder="1" applyAlignment="1" applyProtection="1">
      <alignment horizontal="center" vertical="center"/>
      <protection locked="0"/>
    </xf>
    <xf numFmtId="0" fontId="0" fillId="5" borderId="10" xfId="0" applyFill="1" applyBorder="1" applyAlignment="1" applyProtection="1">
      <alignment vertical="center"/>
      <protection locked="0"/>
    </xf>
    <xf numFmtId="0" fontId="0" fillId="5" borderId="9" xfId="0" applyFill="1" applyBorder="1" applyAlignment="1" applyProtection="1">
      <alignment vertical="center"/>
      <protection locked="0"/>
    </xf>
    <xf numFmtId="0" fontId="0" fillId="5" borderId="18" xfId="0" applyFill="1" applyBorder="1" applyAlignment="1" applyProtection="1">
      <alignment vertical="center"/>
      <protection locked="0"/>
    </xf>
    <xf numFmtId="0" fontId="14" fillId="5" borderId="0" xfId="0" applyFont="1" applyFill="1" applyAlignment="1" applyProtection="1">
      <alignment horizontal="center" vertical="center"/>
      <protection locked="0"/>
    </xf>
    <xf numFmtId="0" fontId="14" fillId="5" borderId="0" xfId="0" applyFont="1" applyFill="1" applyAlignment="1" applyProtection="1">
      <alignment vertical="center"/>
      <protection locked="0"/>
    </xf>
    <xf numFmtId="0" fontId="14" fillId="5" borderId="0" xfId="0" applyFont="1" applyFill="1" applyAlignment="1">
      <alignment horizontal="center" vertical="center"/>
    </xf>
    <xf numFmtId="0" fontId="14" fillId="5" borderId="27"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16" xfId="0" applyFont="1" applyFill="1" applyBorder="1" applyAlignment="1">
      <alignment horizontal="center" vertical="center"/>
    </xf>
    <xf numFmtId="0" fontId="2" fillId="0" borderId="0" xfId="0" applyFont="1" applyAlignment="1">
      <alignment horizontal="right" vertical="center"/>
    </xf>
    <xf numFmtId="0" fontId="0" fillId="5" borderId="4" xfId="0" applyFill="1" applyBorder="1" applyAlignment="1" applyProtection="1">
      <alignment horizontal="left" vertical="center" wrapText="1"/>
      <protection locked="0"/>
    </xf>
    <xf numFmtId="0" fontId="0" fillId="5" borderId="1" xfId="0" applyFill="1" applyBorder="1" applyAlignment="1" applyProtection="1">
      <alignment horizontal="left" vertical="center" wrapText="1"/>
      <protection locked="0"/>
    </xf>
    <xf numFmtId="0" fontId="0" fillId="5" borderId="20" xfId="0" applyFill="1" applyBorder="1" applyAlignment="1" applyProtection="1">
      <alignment horizontal="left" vertical="center" wrapText="1"/>
      <protection locked="0"/>
    </xf>
    <xf numFmtId="0" fontId="2" fillId="5" borderId="0" xfId="0" applyFont="1" applyFill="1" applyAlignment="1" applyProtection="1">
      <alignment vertical="top"/>
      <protection locked="0"/>
    </xf>
    <xf numFmtId="0" fontId="9" fillId="5" borderId="0" xfId="0" applyFont="1" applyFill="1" applyAlignment="1" applyProtection="1">
      <alignment vertical="center"/>
      <protection locked="0"/>
    </xf>
    <xf numFmtId="0" fontId="9" fillId="0" borderId="0" xfId="0" applyFont="1" applyAlignment="1">
      <alignment horizontal="center" vertical="center"/>
    </xf>
    <xf numFmtId="0" fontId="22" fillId="5" borderId="0" xfId="0" applyFont="1" applyFill="1" applyAlignment="1" applyProtection="1">
      <alignment horizontal="left" vertical="top" wrapText="1"/>
      <protection locked="0"/>
    </xf>
    <xf numFmtId="0" fontId="13" fillId="0" borderId="0" xfId="0" applyFont="1" applyAlignment="1">
      <alignment horizontal="center" vertical="center"/>
    </xf>
    <xf numFmtId="0" fontId="9" fillId="5" borderId="0" xfId="0" applyFont="1" applyFill="1" applyAlignment="1" applyProtection="1">
      <alignment horizontal="left" vertical="top" wrapText="1"/>
      <protection locked="0"/>
    </xf>
    <xf numFmtId="0" fontId="0" fillId="0" borderId="0" xfId="0" applyAlignment="1">
      <alignment horizontal="center" vertical="center"/>
    </xf>
    <xf numFmtId="0" fontId="14" fillId="0" borderId="0" xfId="0" applyFont="1" applyAlignment="1">
      <alignment horizontal="center" vertical="center"/>
    </xf>
    <xf numFmtId="0" fontId="9" fillId="5" borderId="0" xfId="0" applyFont="1" applyFill="1" applyAlignment="1" applyProtection="1">
      <alignment horizontal="center" vertical="center"/>
      <protection locked="0"/>
    </xf>
    <xf numFmtId="0" fontId="23" fillId="0" borderId="10"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8" xfId="0" applyFont="1" applyBorder="1" applyAlignment="1">
      <alignment horizontal="center" vertical="center" wrapText="1"/>
    </xf>
    <xf numFmtId="0" fontId="9" fillId="0" borderId="0" xfId="0" applyFont="1" applyAlignment="1">
      <alignment horizontal="right" vertical="center" shrinkToFit="1"/>
    </xf>
    <xf numFmtId="0" fontId="14" fillId="0" borderId="0" xfId="0" applyFont="1" applyAlignment="1">
      <alignment horizontal="distributed" vertical="center"/>
    </xf>
    <xf numFmtId="0" fontId="12" fillId="0" borderId="0" xfId="0" applyFont="1" applyAlignment="1">
      <alignment horizontal="center" vertical="center"/>
    </xf>
    <xf numFmtId="0" fontId="2" fillId="0" borderId="0" xfId="0" applyFont="1" applyAlignment="1">
      <alignment horizontal="distributed" vertical="center" wrapText="1"/>
    </xf>
    <xf numFmtId="0" fontId="2" fillId="0" borderId="0" xfId="0" applyFont="1" applyAlignment="1">
      <alignment horizontal="center" vertical="center"/>
    </xf>
    <xf numFmtId="0" fontId="2" fillId="0" borderId="0" xfId="0" applyFont="1" applyAlignment="1">
      <alignment vertical="distributed" wrapText="1"/>
    </xf>
    <xf numFmtId="0" fontId="2" fillId="0" borderId="0" xfId="0" applyFont="1" applyAlignment="1">
      <alignment horizontal="right" vertical="center"/>
    </xf>
    <xf numFmtId="0" fontId="2" fillId="5" borderId="0" xfId="0" applyFont="1" applyFill="1" applyAlignment="1" applyProtection="1">
      <alignment horizontal="center" vertical="center"/>
      <protection locked="0"/>
    </xf>
    <xf numFmtId="0" fontId="2" fillId="0" borderId="0" xfId="0" applyFont="1" applyAlignment="1">
      <alignment horizontal="distributed" vertical="center"/>
    </xf>
    <xf numFmtId="0" fontId="2" fillId="5" borderId="0" xfId="0" applyFont="1" applyFill="1" applyAlignment="1" applyProtection="1">
      <alignment horizontal="left" vertical="top" wrapText="1"/>
      <protection locked="0"/>
    </xf>
    <xf numFmtId="0" fontId="2" fillId="5" borderId="0" xfId="0" applyFont="1" applyFill="1" applyAlignment="1" applyProtection="1">
      <alignment horizontal="center" vertical="center" wrapText="1"/>
      <protection locked="0"/>
    </xf>
    <xf numFmtId="0" fontId="2" fillId="5" borderId="0" xfId="0" applyFont="1" applyFill="1" applyAlignment="1" applyProtection="1">
      <alignment horizontal="left" vertical="center" wrapText="1"/>
      <protection locked="0"/>
    </xf>
    <xf numFmtId="0" fontId="2" fillId="0" borderId="0" xfId="0" applyFont="1" applyAlignment="1">
      <alignment horizontal="left" vertical="center"/>
    </xf>
    <xf numFmtId="0" fontId="9" fillId="5" borderId="0" xfId="0" applyFont="1" applyFill="1" applyAlignment="1" applyProtection="1">
      <alignment horizontal="center" vertical="center"/>
      <protection locked="0"/>
    </xf>
    <xf numFmtId="0" fontId="9" fillId="0" borderId="0" xfId="0" applyFont="1" applyAlignment="1">
      <alignment horizontal="right" vertical="center"/>
    </xf>
    <xf numFmtId="0" fontId="9" fillId="0" borderId="0" xfId="0" applyFont="1" applyAlignment="1">
      <alignment horizontal="distributed" vertical="center"/>
    </xf>
    <xf numFmtId="0" fontId="13" fillId="0" borderId="0" xfId="0" applyFont="1" applyAlignment="1">
      <alignment horizontal="center" vertical="center"/>
    </xf>
    <xf numFmtId="0" fontId="9" fillId="0" borderId="0" xfId="0" applyFont="1" applyAlignment="1">
      <alignment horizontal="center" vertical="center"/>
    </xf>
    <xf numFmtId="0" fontId="9" fillId="5" borderId="0" xfId="0" applyFont="1" applyFill="1" applyAlignment="1" applyProtection="1">
      <alignment horizontal="left" vertical="top" wrapText="1"/>
      <protection locked="0"/>
    </xf>
    <xf numFmtId="0" fontId="9" fillId="0" borderId="0" xfId="0" applyFont="1" applyAlignment="1">
      <alignment horizontal="distributed" vertical="center" wrapText="1"/>
    </xf>
    <xf numFmtId="0" fontId="22" fillId="5" borderId="0" xfId="0" applyFont="1" applyFill="1" applyAlignment="1" applyProtection="1">
      <alignment horizontal="left" vertical="top" wrapText="1"/>
      <protection locked="0"/>
    </xf>
    <xf numFmtId="0" fontId="9" fillId="0" borderId="0" xfId="0" applyFont="1" applyAlignment="1">
      <alignment vertical="distributed" wrapText="1"/>
    </xf>
    <xf numFmtId="0" fontId="22" fillId="5" borderId="0" xfId="0" applyFont="1" applyFill="1" applyAlignment="1" applyProtection="1">
      <alignment horizontal="center" vertical="center" wrapText="1"/>
      <protection locked="0"/>
    </xf>
    <xf numFmtId="0" fontId="9" fillId="0" borderId="0" xfId="0" quotePrefix="1" applyFont="1" applyAlignment="1">
      <alignment horizontal="center" vertical="center"/>
    </xf>
    <xf numFmtId="0" fontId="2" fillId="0" borderId="2" xfId="0" applyFont="1" applyBorder="1" applyAlignment="1">
      <alignment horizontal="center" vertical="center" textRotation="255"/>
    </xf>
    <xf numFmtId="0" fontId="2" fillId="0" borderId="17" xfId="0" applyFont="1" applyBorder="1" applyAlignment="1">
      <alignment horizontal="center" vertical="center" textRotation="255"/>
    </xf>
    <xf numFmtId="0" fontId="3" fillId="0" borderId="2" xfId="0" applyFont="1" applyBorder="1" applyAlignment="1">
      <alignment horizontal="center" vertical="center" wrapText="1"/>
    </xf>
    <xf numFmtId="0" fontId="3" fillId="0" borderId="17" xfId="0" applyFont="1" applyBorder="1" applyAlignment="1">
      <alignment horizontal="center" vertical="center" wrapText="1"/>
    </xf>
    <xf numFmtId="0" fontId="2" fillId="0" borderId="2" xfId="0" applyFont="1" applyBorder="1" applyAlignment="1">
      <alignment horizontal="center" vertical="center" textRotation="255" wrapText="1"/>
    </xf>
    <xf numFmtId="0" fontId="2" fillId="0" borderId="17" xfId="0" applyFont="1" applyBorder="1" applyAlignment="1">
      <alignment horizontal="center" vertical="center" textRotation="255" wrapText="1"/>
    </xf>
    <xf numFmtId="0" fontId="10" fillId="0" borderId="0" xfId="0" applyFont="1" applyAlignment="1">
      <alignment horizontal="distributed" vertical="center"/>
    </xf>
    <xf numFmtId="0" fontId="11" fillId="0" borderId="0" xfId="0" applyFont="1" applyAlignment="1">
      <alignment horizontal="distributed" vertical="center"/>
    </xf>
    <xf numFmtId="177" fontId="10" fillId="5" borderId="0" xfId="0" applyNumberFormat="1" applyFont="1" applyFill="1" applyAlignment="1" applyProtection="1">
      <alignment horizontal="center" vertical="center"/>
      <protection locked="0"/>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2" fillId="5" borderId="24" xfId="0" applyFont="1" applyFill="1" applyBorder="1" applyAlignment="1" applyProtection="1">
      <alignment horizontal="center" vertical="center"/>
      <protection locked="0"/>
    </xf>
    <xf numFmtId="0" fontId="2" fillId="5" borderId="25" xfId="0" applyFont="1" applyFill="1" applyBorder="1" applyAlignment="1" applyProtection="1">
      <alignment horizontal="center" vertical="center"/>
      <protection locked="0"/>
    </xf>
    <xf numFmtId="0" fontId="2" fillId="5" borderId="26" xfId="0" applyFont="1" applyFill="1" applyBorder="1" applyAlignment="1" applyProtection="1">
      <alignment horizontal="center" vertical="center"/>
      <protection locked="0"/>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8" xfId="0" applyFont="1" applyBorder="1" applyAlignment="1">
      <alignment horizontal="center" vertical="center" wrapText="1"/>
    </xf>
    <xf numFmtId="0" fontId="0" fillId="0" borderId="0" xfId="0" applyAlignment="1">
      <alignment horizontal="center" vertical="center"/>
    </xf>
    <xf numFmtId="0" fontId="9" fillId="0" borderId="0" xfId="0" quotePrefix="1" applyFont="1" applyAlignment="1">
      <alignment horizontal="center"/>
    </xf>
    <xf numFmtId="0" fontId="9" fillId="0" borderId="0" xfId="0" applyFont="1" applyAlignment="1">
      <alignment horizontal="center"/>
    </xf>
    <xf numFmtId="0" fontId="13" fillId="0" borderId="0" xfId="0" applyFont="1" applyAlignment="1">
      <alignment horizontal="center"/>
    </xf>
    <xf numFmtId="0" fontId="9" fillId="5" borderId="0" xfId="0" applyFont="1" applyFill="1" applyAlignment="1" applyProtection="1">
      <alignment horizontal="center"/>
      <protection locked="0"/>
    </xf>
    <xf numFmtId="0" fontId="9" fillId="0" borderId="0" xfId="0" applyFont="1" applyAlignment="1" applyProtection="1">
      <alignment horizontal="center"/>
      <protection locked="0"/>
    </xf>
    <xf numFmtId="0" fontId="9" fillId="5" borderId="0" xfId="0" applyFont="1" applyFill="1" applyAlignment="1" applyProtection="1">
      <alignment horizontal="left" vertical="top"/>
      <protection locked="0"/>
    </xf>
    <xf numFmtId="0" fontId="9" fillId="0" borderId="0" xfId="0" applyFont="1" applyAlignment="1">
      <alignment horizontal="distributed"/>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8" xfId="0" applyFont="1" applyBorder="1" applyAlignment="1">
      <alignment horizontal="center" vertical="center"/>
    </xf>
    <xf numFmtId="0" fontId="9" fillId="0" borderId="1" xfId="0" applyFont="1" applyBorder="1" applyAlignment="1">
      <alignment horizontal="center" vertical="center"/>
    </xf>
    <xf numFmtId="0" fontId="9" fillId="0" borderId="40" xfId="0" applyFont="1" applyBorder="1" applyAlignment="1">
      <alignment horizontal="center" vertical="center"/>
    </xf>
    <xf numFmtId="0" fontId="9" fillId="0" borderId="20" xfId="0" applyFont="1" applyBorder="1" applyAlignment="1">
      <alignment horizontal="center" vertical="center"/>
    </xf>
    <xf numFmtId="0" fontId="16" fillId="5" borderId="27" xfId="0" applyFont="1" applyFill="1" applyBorder="1" applyAlignment="1" applyProtection="1">
      <alignment horizontal="center" vertical="center"/>
      <protection locked="0"/>
    </xf>
    <xf numFmtId="0" fontId="16" fillId="5" borderId="0" xfId="0" applyFont="1" applyFill="1" applyAlignment="1" applyProtection="1">
      <alignment horizontal="center" vertical="center"/>
      <protection locked="0"/>
    </xf>
    <xf numFmtId="0" fontId="16" fillId="5" borderId="16" xfId="0" applyFont="1" applyFill="1" applyBorder="1" applyAlignment="1" applyProtection="1">
      <alignment horizontal="center" vertical="center"/>
      <protection locked="0"/>
    </xf>
    <xf numFmtId="0" fontId="16" fillId="5" borderId="41" xfId="0" applyFont="1" applyFill="1" applyBorder="1" applyAlignment="1" applyProtection="1">
      <alignment horizontal="center" vertical="center"/>
      <protection locked="0"/>
    </xf>
    <xf numFmtId="0" fontId="16" fillId="5" borderId="6" xfId="0" applyFont="1" applyFill="1" applyBorder="1" applyAlignment="1" applyProtection="1">
      <alignment horizontal="center" vertical="center"/>
      <protection locked="0"/>
    </xf>
    <xf numFmtId="0" fontId="16" fillId="5" borderId="30" xfId="0" applyFont="1" applyFill="1" applyBorder="1" applyAlignment="1" applyProtection="1">
      <alignment horizontal="center" vertical="center"/>
      <protection locked="0"/>
    </xf>
    <xf numFmtId="0" fontId="21" fillId="0" borderId="27" xfId="0" applyFont="1" applyBorder="1" applyAlignment="1">
      <alignment horizontal="center" vertical="center"/>
    </xf>
    <xf numFmtId="0" fontId="21" fillId="0" borderId="0" xfId="0" applyFont="1" applyAlignment="1">
      <alignment horizontal="center" vertical="center"/>
    </xf>
    <xf numFmtId="0" fontId="21" fillId="0" borderId="6" xfId="0" applyFont="1" applyBorder="1" applyAlignment="1">
      <alignment horizontal="center" vertical="center"/>
    </xf>
    <xf numFmtId="0" fontId="21" fillId="0" borderId="30" xfId="0" applyFont="1" applyBorder="1" applyAlignment="1">
      <alignment horizontal="center" vertical="center"/>
    </xf>
    <xf numFmtId="0" fontId="9" fillId="0" borderId="32" xfId="0" applyFont="1" applyBorder="1" applyAlignment="1">
      <alignment horizontal="distributed" vertical="center" wrapText="1"/>
    </xf>
    <xf numFmtId="0" fontId="9" fillId="0" borderId="33" xfId="0" applyFont="1" applyBorder="1" applyAlignment="1">
      <alignment horizontal="distributed" vertical="center"/>
    </xf>
    <xf numFmtId="0" fontId="9" fillId="0" borderId="38" xfId="0" applyFont="1" applyBorder="1" applyAlignment="1">
      <alignment horizontal="distributed" vertical="center"/>
    </xf>
    <xf numFmtId="0" fontId="9" fillId="0" borderId="1" xfId="0" applyFont="1" applyBorder="1" applyAlignment="1">
      <alignment horizontal="distributed" vertical="center"/>
    </xf>
    <xf numFmtId="0" fontId="9" fillId="0" borderId="40" xfId="0" applyFont="1" applyBorder="1" applyAlignment="1">
      <alignment horizontal="distributed" vertical="center"/>
    </xf>
    <xf numFmtId="0" fontId="9" fillId="0" borderId="20" xfId="0" applyFont="1" applyBorder="1" applyAlignment="1">
      <alignment horizontal="distributed" vertical="center"/>
    </xf>
    <xf numFmtId="0" fontId="9" fillId="0" borderId="33" xfId="0" applyFont="1" applyBorder="1" applyAlignment="1">
      <alignment horizontal="left" vertical="center" wrapText="1"/>
    </xf>
    <xf numFmtId="0" fontId="9" fillId="0" borderId="33" xfId="0" applyFont="1" applyBorder="1" applyAlignment="1">
      <alignment horizontal="left" vertical="center"/>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9" fillId="0" borderId="20" xfId="0" applyFont="1" applyBorder="1" applyAlignment="1">
      <alignment horizontal="left" vertical="center"/>
    </xf>
    <xf numFmtId="0" fontId="14" fillId="0" borderId="0" xfId="0" applyFont="1" applyAlignment="1" applyProtection="1">
      <alignment horizontal="center" vertical="center"/>
      <protection locked="0"/>
    </xf>
    <xf numFmtId="0" fontId="14" fillId="0" borderId="0" xfId="0" applyFont="1" applyAlignment="1">
      <alignment horizontal="center" vertical="center"/>
    </xf>
    <xf numFmtId="0" fontId="14" fillId="0" borderId="39" xfId="0" applyFont="1" applyBorder="1" applyAlignment="1">
      <alignment horizontal="center" vertical="center"/>
    </xf>
    <xf numFmtId="0" fontId="21" fillId="0" borderId="16" xfId="0" applyFont="1" applyBorder="1" applyAlignment="1">
      <alignment horizontal="center" vertical="center"/>
    </xf>
    <xf numFmtId="0" fontId="21" fillId="0" borderId="41" xfId="0" applyFont="1" applyBorder="1" applyAlignment="1">
      <alignment horizontal="center" vertical="center"/>
    </xf>
    <xf numFmtId="0" fontId="9" fillId="5" borderId="46" xfId="0" applyFont="1" applyFill="1" applyBorder="1" applyAlignment="1" applyProtection="1">
      <alignment horizontal="center" vertical="center"/>
      <protection locked="0"/>
    </xf>
    <xf numFmtId="0" fontId="9" fillId="5" borderId="29" xfId="0" applyFont="1" applyFill="1" applyBorder="1" applyAlignment="1" applyProtection="1">
      <alignment horizontal="center" vertical="center"/>
      <protection locked="0"/>
    </xf>
    <xf numFmtId="0" fontId="9" fillId="5" borderId="14" xfId="0" applyFont="1" applyFill="1" applyBorder="1" applyAlignment="1" applyProtection="1">
      <alignment horizontal="center" vertical="center"/>
      <protection locked="0"/>
    </xf>
    <xf numFmtId="0" fontId="9" fillId="5" borderId="30" xfId="0" applyFont="1" applyFill="1" applyBorder="1" applyAlignment="1" applyProtection="1">
      <alignment horizontal="center" vertical="center"/>
      <protection locked="0"/>
    </xf>
    <xf numFmtId="0" fontId="9" fillId="5" borderId="31" xfId="0" applyFont="1" applyFill="1" applyBorder="1" applyAlignment="1" applyProtection="1">
      <alignment horizontal="center" vertical="center"/>
      <protection locked="0"/>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49" xfId="0" applyFont="1" applyBorder="1" applyAlignment="1">
      <alignment horizontal="center" vertical="center"/>
    </xf>
    <xf numFmtId="0" fontId="14" fillId="5" borderId="30" xfId="0" applyFont="1" applyFill="1" applyBorder="1" applyAlignment="1" applyProtection="1">
      <alignment horizontal="center" vertical="center"/>
      <protection locked="0"/>
    </xf>
    <xf numFmtId="0" fontId="14" fillId="5" borderId="14" xfId="0" applyFont="1" applyFill="1" applyBorder="1" applyAlignment="1" applyProtection="1">
      <alignment horizontal="center" vertical="center"/>
      <protection locked="0"/>
    </xf>
    <xf numFmtId="0" fontId="14" fillId="5" borderId="31" xfId="0" applyFont="1" applyFill="1" applyBorder="1" applyAlignment="1" applyProtection="1">
      <alignment horizontal="center" vertical="center"/>
      <protection locked="0"/>
    </xf>
    <xf numFmtId="0" fontId="14" fillId="5" borderId="12" xfId="0" applyFont="1" applyFill="1" applyBorder="1" applyAlignment="1" applyProtection="1">
      <alignment horizontal="center" vertical="center"/>
      <protection locked="0"/>
    </xf>
    <xf numFmtId="0" fontId="14" fillId="5" borderId="54" xfId="0" applyFont="1" applyFill="1" applyBorder="1" applyAlignment="1" applyProtection="1">
      <alignment horizontal="center" vertical="center"/>
      <protection locked="0"/>
    </xf>
    <xf numFmtId="0" fontId="14" fillId="5" borderId="55" xfId="0" applyFont="1" applyFill="1" applyBorder="1" applyAlignment="1" applyProtection="1">
      <alignment horizontal="center" vertical="center"/>
      <protection locked="0"/>
    </xf>
    <xf numFmtId="0" fontId="14" fillId="0" borderId="6" xfId="0" applyFont="1" applyBorder="1" applyAlignment="1">
      <alignment horizontal="distributed" vertical="center"/>
    </xf>
    <xf numFmtId="0" fontId="14" fillId="0" borderId="30" xfId="0" applyFont="1" applyBorder="1" applyAlignment="1">
      <alignment horizontal="distributed" vertical="center"/>
    </xf>
    <xf numFmtId="0" fontId="14" fillId="0" borderId="44" xfId="0" applyFont="1" applyBorder="1" applyAlignment="1">
      <alignment horizontal="distributed" vertical="center"/>
    </xf>
    <xf numFmtId="0" fontId="9" fillId="0" borderId="50"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5" borderId="32" xfId="0" applyFont="1" applyFill="1" applyBorder="1" applyAlignment="1" applyProtection="1">
      <alignment horizontal="center" vertical="center"/>
      <protection locked="0"/>
    </xf>
    <xf numFmtId="0" fontId="9" fillId="5" borderId="33" xfId="0" applyFont="1" applyFill="1" applyBorder="1" applyAlignment="1" applyProtection="1">
      <alignment horizontal="center" vertical="center"/>
      <protection locked="0"/>
    </xf>
    <xf numFmtId="0" fontId="9" fillId="5" borderId="38" xfId="0"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protection locked="0"/>
    </xf>
    <xf numFmtId="0" fontId="9" fillId="5" borderId="51" xfId="0" applyFont="1" applyFill="1" applyBorder="1" applyAlignment="1" applyProtection="1">
      <alignment horizontal="center" vertical="center"/>
      <protection locked="0"/>
    </xf>
    <xf numFmtId="0" fontId="9" fillId="5" borderId="52" xfId="0" applyFont="1" applyFill="1" applyBorder="1" applyAlignment="1" applyProtection="1">
      <alignment horizontal="center" vertical="center"/>
      <protection locked="0"/>
    </xf>
    <xf numFmtId="0" fontId="9" fillId="5" borderId="47" xfId="0" applyFont="1" applyFill="1" applyBorder="1" applyAlignment="1" applyProtection="1">
      <alignment horizontal="center" vertical="center"/>
      <protection locked="0"/>
    </xf>
    <xf numFmtId="0" fontId="9" fillId="5" borderId="8" xfId="0" applyFont="1" applyFill="1" applyBorder="1" applyAlignment="1" applyProtection="1">
      <alignment horizontal="center" vertical="center"/>
      <protection locked="0"/>
    </xf>
    <xf numFmtId="0" fontId="9" fillId="5" borderId="28" xfId="0" applyFont="1" applyFill="1" applyBorder="1" applyAlignment="1" applyProtection="1">
      <alignment horizontal="center" vertical="center"/>
      <protection locked="0"/>
    </xf>
    <xf numFmtId="0" fontId="9" fillId="5" borderId="48" xfId="0" applyFont="1" applyFill="1" applyBorder="1" applyAlignment="1" applyProtection="1">
      <alignment horizontal="center" vertical="center"/>
      <protection locked="0"/>
    </xf>
    <xf numFmtId="0" fontId="9" fillId="5" borderId="41" xfId="0" applyFont="1" applyFill="1" applyBorder="1" applyAlignment="1" applyProtection="1">
      <alignment horizontal="center" vertical="center"/>
      <protection locked="0"/>
    </xf>
    <xf numFmtId="0" fontId="9" fillId="5" borderId="42" xfId="0" applyFont="1" applyFill="1" applyBorder="1" applyAlignment="1" applyProtection="1">
      <alignment horizontal="center" vertical="center"/>
      <protection locked="0"/>
    </xf>
    <xf numFmtId="0" fontId="14" fillId="5" borderId="19" xfId="0" applyFont="1" applyFill="1" applyBorder="1" applyAlignment="1" applyProtection="1">
      <alignment horizontal="center" vertical="center"/>
      <protection locked="0"/>
    </xf>
    <xf numFmtId="0" fontId="14" fillId="5" borderId="56" xfId="0" applyFont="1" applyFill="1" applyBorder="1" applyAlignment="1" applyProtection="1">
      <alignment horizontal="center" vertical="center"/>
      <protection locked="0"/>
    </xf>
    <xf numFmtId="0" fontId="14" fillId="5" borderId="57" xfId="0" applyFont="1" applyFill="1" applyBorder="1" applyAlignment="1" applyProtection="1">
      <alignment horizontal="center" vertical="center"/>
      <protection locked="0"/>
    </xf>
    <xf numFmtId="0" fontId="9" fillId="5" borderId="20" xfId="0" applyFont="1" applyFill="1" applyBorder="1" applyAlignment="1" applyProtection="1">
      <alignment horizontal="center" vertical="center"/>
      <protection locked="0"/>
    </xf>
    <xf numFmtId="0" fontId="9" fillId="5" borderId="53" xfId="0" applyFont="1" applyFill="1" applyBorder="1" applyAlignment="1" applyProtection="1">
      <alignment horizontal="center" vertical="center"/>
      <protection locked="0"/>
    </xf>
    <xf numFmtId="0" fontId="14" fillId="5" borderId="41" xfId="0" applyFont="1" applyFill="1" applyBorder="1" applyAlignment="1" applyProtection="1">
      <alignment horizontal="center" vertical="center"/>
      <protection locked="0"/>
    </xf>
    <xf numFmtId="0" fontId="9" fillId="5" borderId="40" xfId="0" applyFont="1" applyFill="1" applyBorder="1" applyAlignment="1" applyProtection="1">
      <alignment horizontal="center" vertical="center"/>
      <protection locked="0"/>
    </xf>
    <xf numFmtId="0" fontId="9" fillId="0" borderId="24" xfId="0" applyFont="1" applyBorder="1" applyAlignment="1">
      <alignment horizontal="center" vertical="center"/>
    </xf>
    <xf numFmtId="0" fontId="14" fillId="0" borderId="16" xfId="0" applyFont="1" applyBorder="1" applyAlignment="1">
      <alignment horizontal="distributed" vertical="center"/>
    </xf>
    <xf numFmtId="0" fontId="14" fillId="0" borderId="41" xfId="0" applyFont="1" applyBorder="1" applyAlignment="1">
      <alignment horizontal="distributed" vertical="center"/>
    </xf>
    <xf numFmtId="0" fontId="14" fillId="0" borderId="43" xfId="0" applyFont="1" applyBorder="1" applyAlignment="1">
      <alignment horizontal="distributed" vertical="center"/>
    </xf>
    <xf numFmtId="0" fontId="9" fillId="5" borderId="7" xfId="0" applyFont="1" applyFill="1" applyBorder="1" applyAlignment="1">
      <alignment horizontal="center" vertical="center"/>
    </xf>
    <xf numFmtId="0" fontId="9" fillId="5" borderId="28" xfId="0" applyFont="1" applyFill="1" applyBorder="1" applyAlignment="1">
      <alignment horizontal="center" vertical="center"/>
    </xf>
    <xf numFmtId="0" fontId="9" fillId="5" borderId="8" xfId="0" applyFont="1" applyFill="1" applyBorder="1" applyAlignment="1">
      <alignment horizontal="left" vertical="center"/>
    </xf>
    <xf numFmtId="0" fontId="9" fillId="5" borderId="28" xfId="0" applyFont="1" applyFill="1" applyBorder="1" applyAlignment="1">
      <alignment horizontal="left" vertical="center"/>
    </xf>
    <xf numFmtId="0" fontId="9" fillId="5" borderId="4" xfId="0" applyFont="1" applyFill="1" applyBorder="1" applyAlignment="1" applyProtection="1">
      <alignment horizontal="center" vertical="center"/>
      <protection locked="0"/>
    </xf>
    <xf numFmtId="0" fontId="9" fillId="0" borderId="4" xfId="0" applyFont="1" applyBorder="1" applyAlignment="1">
      <alignment horizontal="center" vertical="center"/>
    </xf>
    <xf numFmtId="0" fontId="9" fillId="0" borderId="7" xfId="0" applyFont="1" applyBorder="1" applyAlignment="1">
      <alignment vertical="center"/>
    </xf>
    <xf numFmtId="0" fontId="9" fillId="0" borderId="8" xfId="0" applyFont="1" applyBorder="1" applyAlignment="1">
      <alignment vertical="center"/>
    </xf>
    <xf numFmtId="0" fontId="9" fillId="0" borderId="45" xfId="0" applyFont="1" applyBorder="1" applyAlignment="1">
      <alignment vertical="center"/>
    </xf>
    <xf numFmtId="0" fontId="9" fillId="5" borderId="27" xfId="0" applyFont="1" applyFill="1" applyBorder="1" applyAlignment="1">
      <alignment horizontal="center" vertical="center"/>
    </xf>
    <xf numFmtId="0" fontId="9" fillId="5" borderId="29" xfId="0" applyFont="1" applyFill="1" applyBorder="1" applyAlignment="1">
      <alignment horizontal="center" vertical="center"/>
    </xf>
    <xf numFmtId="0" fontId="9" fillId="5" borderId="0" xfId="0" applyFont="1" applyFill="1" applyAlignment="1">
      <alignment horizontal="center" vertical="center"/>
    </xf>
    <xf numFmtId="0" fontId="9" fillId="0" borderId="27" xfId="0" applyFont="1" applyBorder="1" applyAlignment="1">
      <alignment vertical="center"/>
    </xf>
    <xf numFmtId="0" fontId="9" fillId="0" borderId="0" xfId="0" applyFont="1" applyAlignment="1">
      <alignment vertical="center"/>
    </xf>
    <xf numFmtId="0" fontId="9" fillId="0" borderId="39" xfId="0" applyFont="1" applyBorder="1" applyAlignment="1">
      <alignment vertical="center"/>
    </xf>
    <xf numFmtId="0" fontId="9" fillId="5" borderId="16" xfId="0" applyFont="1" applyFill="1" applyBorder="1" applyAlignment="1">
      <alignment horizontal="center" vertical="center"/>
    </xf>
    <xf numFmtId="0" fontId="9" fillId="5" borderId="42" xfId="0" applyFont="1" applyFill="1" applyBorder="1" applyAlignment="1">
      <alignment horizontal="center" vertical="center"/>
    </xf>
    <xf numFmtId="0" fontId="9" fillId="5" borderId="41" xfId="0" applyFont="1" applyFill="1" applyBorder="1" applyAlignment="1">
      <alignment horizontal="left" vertical="center"/>
    </xf>
    <xf numFmtId="0" fontId="9" fillId="5" borderId="42" xfId="0" applyFont="1" applyFill="1" applyBorder="1" applyAlignment="1">
      <alignment horizontal="left" vertical="center"/>
    </xf>
    <xf numFmtId="0" fontId="9" fillId="0" borderId="16" xfId="0" applyFont="1" applyBorder="1" applyAlignment="1">
      <alignment vertical="center"/>
    </xf>
    <xf numFmtId="0" fontId="9" fillId="0" borderId="41" xfId="0" applyFont="1" applyBorder="1" applyAlignment="1">
      <alignment vertical="center"/>
    </xf>
    <xf numFmtId="0" fontId="9" fillId="0" borderId="43" xfId="0" applyFont="1" applyBorder="1" applyAlignment="1">
      <alignment vertical="center"/>
    </xf>
    <xf numFmtId="0" fontId="9" fillId="5" borderId="6" xfId="0" applyFont="1" applyFill="1" applyBorder="1" applyAlignment="1">
      <alignment horizontal="center" vertical="center"/>
    </xf>
    <xf numFmtId="0" fontId="9" fillId="5" borderId="31" xfId="0" applyFont="1" applyFill="1" applyBorder="1" applyAlignment="1">
      <alignment horizontal="center" vertical="center"/>
    </xf>
    <xf numFmtId="0" fontId="9" fillId="5" borderId="30" xfId="0" applyFont="1" applyFill="1" applyBorder="1" applyAlignment="1">
      <alignment horizontal="left" vertical="center"/>
    </xf>
    <xf numFmtId="0" fontId="9" fillId="5" borderId="31" xfId="0" applyFont="1" applyFill="1" applyBorder="1" applyAlignment="1">
      <alignment horizontal="left" vertical="center"/>
    </xf>
    <xf numFmtId="0" fontId="9" fillId="0" borderId="6" xfId="0" applyFont="1" applyBorder="1" applyAlignment="1">
      <alignment vertical="center"/>
    </xf>
    <xf numFmtId="0" fontId="9" fillId="0" borderId="30" xfId="0" applyFont="1" applyBorder="1" applyAlignment="1">
      <alignment vertical="center"/>
    </xf>
    <xf numFmtId="0" fontId="9" fillId="0" borderId="44" xfId="0" applyFont="1" applyBorder="1" applyAlignment="1">
      <alignment vertical="center"/>
    </xf>
    <xf numFmtId="0" fontId="9" fillId="5" borderId="0" xfId="0" applyFont="1" applyFill="1" applyAlignment="1">
      <alignment horizontal="left" vertical="center"/>
    </xf>
    <xf numFmtId="0" fontId="9" fillId="5" borderId="29" xfId="0" applyFont="1" applyFill="1" applyBorder="1" applyAlignment="1">
      <alignment horizontal="left" vertical="center"/>
    </xf>
    <xf numFmtId="0" fontId="9" fillId="5" borderId="35" xfId="0" applyFont="1" applyFill="1" applyBorder="1" applyAlignment="1">
      <alignment horizontal="left" vertical="center"/>
    </xf>
    <xf numFmtId="0" fontId="9" fillId="5" borderId="36" xfId="0" applyFont="1" applyFill="1" applyBorder="1" applyAlignment="1">
      <alignment horizontal="left" vertical="center"/>
    </xf>
    <xf numFmtId="0" fontId="9" fillId="0" borderId="30" xfId="0" applyFont="1" applyBorder="1" applyAlignment="1">
      <alignment horizontal="center" vertical="center"/>
    </xf>
    <xf numFmtId="0" fontId="9" fillId="0" borderId="33" xfId="0" applyFont="1" applyBorder="1" applyAlignment="1">
      <alignment horizontal="center" vertical="center" wrapText="1"/>
    </xf>
    <xf numFmtId="0" fontId="9" fillId="0" borderId="33" xfId="0" applyFont="1" applyBorder="1" applyAlignment="1">
      <alignment horizontal="distributed" vertical="center" wrapText="1"/>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5" borderId="30" xfId="0" applyFont="1" applyFill="1" applyBorder="1" applyAlignment="1" applyProtection="1">
      <alignment horizontal="left" vertical="top" wrapText="1"/>
      <protection locked="0"/>
    </xf>
    <xf numFmtId="0" fontId="16" fillId="5" borderId="1" xfId="0" applyFont="1" applyFill="1" applyBorder="1" applyAlignment="1" applyProtection="1">
      <alignment horizontal="center" vertical="center"/>
      <protection locked="0"/>
    </xf>
    <xf numFmtId="0" fontId="9" fillId="5" borderId="30" xfId="0" applyFont="1" applyFill="1" applyBorder="1" applyAlignment="1" applyProtection="1">
      <alignment vertical="top" wrapText="1"/>
      <protection locked="0"/>
    </xf>
    <xf numFmtId="0" fontId="9" fillId="0" borderId="1" xfId="0" applyFont="1" applyBorder="1" applyAlignment="1">
      <alignment horizontal="center" vertical="center" textRotation="255"/>
    </xf>
    <xf numFmtId="0" fontId="9" fillId="0" borderId="1" xfId="0" applyFont="1" applyBorder="1" applyAlignment="1">
      <alignment horizontal="center"/>
    </xf>
  </cellXfs>
  <cellStyles count="2">
    <cellStyle name="ハイパーリンク" xfId="1" builtinId="8"/>
    <cellStyle name="標準" xfId="0" builtinId="0"/>
  </cellStyles>
  <dxfs count="1">
    <dxf>
      <font>
        <color auto="1"/>
      </font>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6</xdr:row>
      <xdr:rowOff>19050</xdr:rowOff>
    </xdr:from>
    <xdr:to>
      <xdr:col>2</xdr:col>
      <xdr:colOff>3463720</xdr:colOff>
      <xdr:row>9</xdr:row>
      <xdr:rowOff>9525</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5675" y="2876550"/>
          <a:ext cx="3444670"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53</xdr:col>
      <xdr:colOff>219075</xdr:colOff>
      <xdr:row>21</xdr:row>
      <xdr:rowOff>38100</xdr:rowOff>
    </xdr:from>
    <xdr:to>
      <xdr:col>58</xdr:col>
      <xdr:colOff>114300</xdr:colOff>
      <xdr:row>42</xdr:row>
      <xdr:rowOff>9525</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flipV="1">
          <a:off x="8143875" y="4953000"/>
          <a:ext cx="904875" cy="48006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7"/>
  <sheetViews>
    <sheetView workbookViewId="0">
      <selection activeCell="H14" sqref="H14"/>
    </sheetView>
  </sheetViews>
  <sheetFormatPr defaultRowHeight="18.75"/>
  <cols>
    <col min="4" max="4" width="2.5" bestFit="1" customWidth="1"/>
  </cols>
  <sheetData>
    <row r="1" spans="1:13">
      <c r="E1" s="99">
        <v>2</v>
      </c>
      <c r="F1" s="99">
        <v>3</v>
      </c>
      <c r="G1" s="99">
        <v>4</v>
      </c>
      <c r="H1" s="99">
        <v>5</v>
      </c>
      <c r="I1" s="99">
        <v>6</v>
      </c>
      <c r="J1" s="99">
        <v>7</v>
      </c>
      <c r="K1" s="99">
        <v>8</v>
      </c>
      <c r="L1" s="99">
        <v>9</v>
      </c>
      <c r="M1" s="99">
        <v>10</v>
      </c>
    </row>
    <row r="2" spans="1:13">
      <c r="A2" t="s">
        <v>0</v>
      </c>
      <c r="B2" s="23">
        <v>46061</v>
      </c>
      <c r="D2">
        <v>1</v>
      </c>
      <c r="E2" t="s">
        <v>1</v>
      </c>
      <c r="F2" t="s">
        <v>2</v>
      </c>
      <c r="G2" s="22" t="s">
        <v>3</v>
      </c>
      <c r="H2" t="s">
        <v>4</v>
      </c>
      <c r="I2" t="s">
        <v>5</v>
      </c>
      <c r="J2" t="s">
        <v>6</v>
      </c>
      <c r="K2" t="s">
        <v>7</v>
      </c>
      <c r="L2" t="s">
        <v>8</v>
      </c>
      <c r="M2" t="s">
        <v>9</v>
      </c>
    </row>
    <row r="3" spans="1:13">
      <c r="A3" t="s">
        <v>10</v>
      </c>
      <c r="B3">
        <v>1</v>
      </c>
      <c r="D3">
        <v>2</v>
      </c>
      <c r="E3" t="s">
        <v>11</v>
      </c>
      <c r="F3" t="s">
        <v>12</v>
      </c>
      <c r="G3" t="str">
        <f>""</f>
        <v/>
      </c>
      <c r="H3" t="s">
        <v>13</v>
      </c>
      <c r="I3" t="s">
        <v>14</v>
      </c>
      <c r="J3" t="str">
        <f>""</f>
        <v/>
      </c>
      <c r="K3" t="s">
        <v>15</v>
      </c>
      <c r="L3" t="s">
        <v>8</v>
      </c>
      <c r="M3" t="str">
        <f>""</f>
        <v/>
      </c>
    </row>
    <row r="4" spans="1:13">
      <c r="D4">
        <v>3</v>
      </c>
      <c r="E4" t="s">
        <v>16</v>
      </c>
      <c r="F4" t="s">
        <v>17</v>
      </c>
    </row>
    <row r="5" spans="1:13">
      <c r="D5">
        <v>4</v>
      </c>
      <c r="E5" t="s">
        <v>18</v>
      </c>
    </row>
    <row r="6" spans="1:13">
      <c r="D6">
        <v>5</v>
      </c>
      <c r="E6" t="s">
        <v>19</v>
      </c>
    </row>
    <row r="7" spans="1:13">
      <c r="D7">
        <v>6</v>
      </c>
    </row>
  </sheetData>
  <sheetProtection password="C7F1" sheet="1" objects="1" scenarios="1"/>
  <phoneticPr fontId="4"/>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E43"/>
  <sheetViews>
    <sheetView workbookViewId="0">
      <selection activeCell="E9" sqref="E9"/>
    </sheetView>
  </sheetViews>
  <sheetFormatPr defaultRowHeight="18.75"/>
  <cols>
    <col min="1" max="1" width="5" bestFit="1" customWidth="1"/>
    <col min="2" max="2" width="55.375" bestFit="1" customWidth="1"/>
    <col min="3" max="3" width="4.375" bestFit="1" customWidth="1"/>
  </cols>
  <sheetData>
    <row r="1" spans="1:5">
      <c r="A1" t="s">
        <v>202</v>
      </c>
      <c r="B1" t="s">
        <v>203</v>
      </c>
      <c r="C1" t="s">
        <v>204</v>
      </c>
      <c r="E1" t="s">
        <v>205</v>
      </c>
    </row>
    <row r="2" spans="1:5">
      <c r="A2">
        <v>1</v>
      </c>
      <c r="B2" t="s">
        <v>206</v>
      </c>
      <c r="C2">
        <v>101</v>
      </c>
      <c r="E2" t="s">
        <v>207</v>
      </c>
    </row>
    <row r="3" spans="1:5">
      <c r="A3">
        <v>2</v>
      </c>
      <c r="B3" t="s">
        <v>208</v>
      </c>
      <c r="C3">
        <v>104</v>
      </c>
      <c r="E3" t="s">
        <v>209</v>
      </c>
    </row>
    <row r="4" spans="1:5">
      <c r="A4">
        <v>3</v>
      </c>
      <c r="B4" t="s">
        <v>210</v>
      </c>
      <c r="C4">
        <v>105</v>
      </c>
      <c r="E4" t="s">
        <v>211</v>
      </c>
    </row>
    <row r="5" spans="1:5">
      <c r="A5">
        <v>4</v>
      </c>
      <c r="B5" t="s">
        <v>212</v>
      </c>
      <c r="C5">
        <v>106</v>
      </c>
      <c r="E5" t="s">
        <v>213</v>
      </c>
    </row>
    <row r="6" spans="1:5">
      <c r="A6">
        <v>5</v>
      </c>
      <c r="B6" t="s">
        <v>214</v>
      </c>
      <c r="C6">
        <v>107</v>
      </c>
      <c r="E6" t="s">
        <v>215</v>
      </c>
    </row>
    <row r="7" spans="1:5">
      <c r="A7">
        <v>6</v>
      </c>
      <c r="B7" t="s">
        <v>216</v>
      </c>
      <c r="C7">
        <v>108</v>
      </c>
      <c r="E7" t="s">
        <v>217</v>
      </c>
    </row>
    <row r="8" spans="1:5">
      <c r="A8">
        <v>7</v>
      </c>
      <c r="B8" t="s">
        <v>218</v>
      </c>
      <c r="C8">
        <v>109</v>
      </c>
      <c r="E8" t="s">
        <v>219</v>
      </c>
    </row>
    <row r="9" spans="1:5">
      <c r="A9">
        <v>8</v>
      </c>
      <c r="B9" t="s">
        <v>220</v>
      </c>
      <c r="C9">
        <v>110</v>
      </c>
    </row>
    <row r="10" spans="1:5">
      <c r="A10">
        <v>9</v>
      </c>
      <c r="B10" t="s">
        <v>221</v>
      </c>
      <c r="C10">
        <v>111</v>
      </c>
    </row>
    <row r="11" spans="1:5">
      <c r="A11">
        <v>10</v>
      </c>
      <c r="B11" t="s">
        <v>222</v>
      </c>
      <c r="C11">
        <v>112</v>
      </c>
    </row>
    <row r="12" spans="1:5">
      <c r="A12">
        <v>11</v>
      </c>
      <c r="B12" t="s">
        <v>223</v>
      </c>
      <c r="C12">
        <v>113</v>
      </c>
    </row>
    <row r="13" spans="1:5">
      <c r="A13">
        <v>12</v>
      </c>
      <c r="B13" t="s">
        <v>224</v>
      </c>
      <c r="C13">
        <v>114</v>
      </c>
    </row>
    <row r="14" spans="1:5">
      <c r="A14">
        <v>13</v>
      </c>
      <c r="B14" t="s">
        <v>225</v>
      </c>
      <c r="C14">
        <v>115</v>
      </c>
    </row>
    <row r="15" spans="1:5">
      <c r="A15">
        <v>14</v>
      </c>
      <c r="B15" t="s">
        <v>226</v>
      </c>
      <c r="C15">
        <v>116</v>
      </c>
    </row>
    <row r="16" spans="1:5">
      <c r="A16">
        <v>15</v>
      </c>
      <c r="B16" t="s">
        <v>227</v>
      </c>
      <c r="C16">
        <v>117</v>
      </c>
    </row>
    <row r="17" spans="1:3">
      <c r="A17">
        <v>16</v>
      </c>
      <c r="B17" t="s">
        <v>228</v>
      </c>
      <c r="C17">
        <v>118</v>
      </c>
    </row>
    <row r="18" spans="1:3">
      <c r="A18">
        <v>17</v>
      </c>
      <c r="B18" t="s">
        <v>229</v>
      </c>
      <c r="C18">
        <v>119</v>
      </c>
    </row>
    <row r="19" spans="1:3">
      <c r="A19">
        <v>18</v>
      </c>
      <c r="B19" t="s">
        <v>230</v>
      </c>
      <c r="C19">
        <v>121</v>
      </c>
    </row>
    <row r="20" spans="1:3">
      <c r="A20">
        <v>19</v>
      </c>
      <c r="B20" t="s">
        <v>231</v>
      </c>
      <c r="C20">
        <v>122</v>
      </c>
    </row>
    <row r="21" spans="1:3">
      <c r="A21">
        <v>20</v>
      </c>
      <c r="B21" t="s">
        <v>232</v>
      </c>
      <c r="C21">
        <v>123</v>
      </c>
    </row>
    <row r="22" spans="1:3">
      <c r="A22">
        <v>21</v>
      </c>
      <c r="B22" t="s">
        <v>233</v>
      </c>
      <c r="C22">
        <v>124</v>
      </c>
    </row>
    <row r="23" spans="1:3">
      <c r="A23">
        <v>22</v>
      </c>
      <c r="B23" t="s">
        <v>234</v>
      </c>
      <c r="C23">
        <v>125</v>
      </c>
    </row>
    <row r="24" spans="1:3">
      <c r="A24">
        <v>23</v>
      </c>
      <c r="B24" t="s">
        <v>235</v>
      </c>
      <c r="C24">
        <v>127</v>
      </c>
    </row>
    <row r="25" spans="1:3">
      <c r="A25">
        <v>24</v>
      </c>
      <c r="B25" t="s">
        <v>236</v>
      </c>
      <c r="C25">
        <v>129</v>
      </c>
    </row>
    <row r="26" spans="1:3">
      <c r="A26">
        <v>25</v>
      </c>
      <c r="B26" t="s">
        <v>237</v>
      </c>
      <c r="C26">
        <v>130</v>
      </c>
    </row>
    <row r="27" spans="1:3">
      <c r="A27">
        <v>26</v>
      </c>
      <c r="B27" t="s">
        <v>238</v>
      </c>
      <c r="C27">
        <v>131</v>
      </c>
    </row>
    <row r="28" spans="1:3">
      <c r="A28">
        <v>27</v>
      </c>
      <c r="B28" t="s">
        <v>239</v>
      </c>
      <c r="C28">
        <v>132</v>
      </c>
    </row>
    <row r="29" spans="1:3">
      <c r="A29">
        <v>28</v>
      </c>
      <c r="B29" t="s">
        <v>240</v>
      </c>
      <c r="C29">
        <v>133</v>
      </c>
    </row>
    <row r="30" spans="1:3">
      <c r="A30">
        <v>29</v>
      </c>
      <c r="B30" t="s">
        <v>241</v>
      </c>
      <c r="C30">
        <v>134</v>
      </c>
    </row>
    <row r="31" spans="1:3">
      <c r="A31">
        <v>30</v>
      </c>
      <c r="B31" t="s">
        <v>242</v>
      </c>
      <c r="C31">
        <v>135</v>
      </c>
    </row>
    <row r="32" spans="1:3">
      <c r="A32">
        <v>31</v>
      </c>
      <c r="B32" t="s">
        <v>243</v>
      </c>
      <c r="C32">
        <v>136</v>
      </c>
    </row>
    <row r="33" spans="1:3">
      <c r="A33">
        <v>32</v>
      </c>
      <c r="B33" t="s">
        <v>244</v>
      </c>
      <c r="C33">
        <v>137</v>
      </c>
    </row>
    <row r="34" spans="1:3">
      <c r="A34">
        <v>33</v>
      </c>
      <c r="B34" t="s">
        <v>245</v>
      </c>
      <c r="C34">
        <v>138</v>
      </c>
    </row>
    <row r="35" spans="1:3">
      <c r="A35">
        <v>34</v>
      </c>
      <c r="B35" t="s">
        <v>246</v>
      </c>
      <c r="C35">
        <v>139</v>
      </c>
    </row>
    <row r="36" spans="1:3">
      <c r="A36">
        <v>35</v>
      </c>
      <c r="B36" t="s">
        <v>247</v>
      </c>
      <c r="C36">
        <v>140</v>
      </c>
    </row>
    <row r="37" spans="1:3">
      <c r="A37">
        <v>36</v>
      </c>
      <c r="B37" t="s">
        <v>248</v>
      </c>
      <c r="C37">
        <v>141</v>
      </c>
    </row>
    <row r="38" spans="1:3">
      <c r="A38">
        <v>37</v>
      </c>
      <c r="B38" t="s">
        <v>249</v>
      </c>
      <c r="C38">
        <v>142</v>
      </c>
    </row>
    <row r="39" spans="1:3">
      <c r="A39">
        <v>38</v>
      </c>
      <c r="B39" t="s">
        <v>250</v>
      </c>
      <c r="C39">
        <v>143</v>
      </c>
    </row>
    <row r="40" spans="1:3">
      <c r="A40">
        <v>39</v>
      </c>
      <c r="B40" t="s">
        <v>251</v>
      </c>
      <c r="C40">
        <v>144</v>
      </c>
    </row>
    <row r="41" spans="1:3">
      <c r="A41">
        <v>40</v>
      </c>
      <c r="B41" t="s">
        <v>252</v>
      </c>
      <c r="C41">
        <v>145</v>
      </c>
    </row>
    <row r="42" spans="1:3">
      <c r="A42">
        <v>41</v>
      </c>
      <c r="B42" t="s">
        <v>253</v>
      </c>
      <c r="C42">
        <v>146</v>
      </c>
    </row>
    <row r="43" spans="1:3">
      <c r="A43">
        <v>42</v>
      </c>
      <c r="B43" t="s">
        <v>254</v>
      </c>
      <c r="C43">
        <v>502</v>
      </c>
    </row>
  </sheetData>
  <sheetProtection password="C7F1" sheet="1" selectLockedCells="1"/>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8"/>
  <sheetViews>
    <sheetView workbookViewId="0">
      <selection activeCell="A2" sqref="A2"/>
    </sheetView>
  </sheetViews>
  <sheetFormatPr defaultRowHeight="18.75"/>
  <cols>
    <col min="1" max="1" width="23.5" bestFit="1" customWidth="1"/>
    <col min="3" max="3" width="77.75" customWidth="1"/>
  </cols>
  <sheetData>
    <row r="1" spans="1:3">
      <c r="A1" t="s">
        <v>20</v>
      </c>
      <c r="C1" s="67" t="s">
        <v>21</v>
      </c>
    </row>
    <row r="2" spans="1:3">
      <c r="A2" s="65" t="s">
        <v>22</v>
      </c>
      <c r="C2" s="68" t="s">
        <v>23</v>
      </c>
    </row>
    <row r="3" spans="1:3">
      <c r="A3" s="65" t="s">
        <v>24</v>
      </c>
      <c r="C3" s="68" t="s">
        <v>25</v>
      </c>
    </row>
    <row r="4" spans="1:3">
      <c r="A4" s="65" t="s">
        <v>26</v>
      </c>
      <c r="C4" t="s">
        <v>27</v>
      </c>
    </row>
    <row r="5" spans="1:3">
      <c r="A5" s="69" t="s">
        <v>28</v>
      </c>
      <c r="C5" s="66" t="s">
        <v>29</v>
      </c>
    </row>
    <row r="6" spans="1:3">
      <c r="A6" s="65" t="s">
        <v>30</v>
      </c>
      <c r="C6" s="66" t="s">
        <v>31</v>
      </c>
    </row>
    <row r="7" spans="1:3">
      <c r="A7" s="65" t="s">
        <v>32</v>
      </c>
    </row>
    <row r="8" spans="1:3">
      <c r="A8" s="65" t="s">
        <v>33</v>
      </c>
    </row>
  </sheetData>
  <sheetProtection password="C7F1" sheet="1" objects="1" scenarios="1" selectLockedCells="1"/>
  <phoneticPr fontId="4"/>
  <hyperlinks>
    <hyperlink ref="A2" location="①依頼書!A1" display="①依頼書!A1" xr:uid="{00000000-0004-0000-0100-000000000000}"/>
    <hyperlink ref="A3" location="②請求書!A1" display="②請求書" xr:uid="{00000000-0004-0000-0100-000001000000}"/>
    <hyperlink ref="A4" location="③投票用紙等請求者一覧!A1" display="③投票用紙等請求者一覧" xr:uid="{00000000-0004-0000-0100-000002000000}"/>
    <hyperlink ref="A5" location="'④受領書（甲）'!A1" display="'④受領書（甲）'!A1" xr:uid="{00000000-0004-0000-0100-000003000000}"/>
    <hyperlink ref="A6" location="⑤不在者投票送致書!A1" display="⑤不在者投票送致書" xr:uid="{00000000-0004-0000-0100-000004000000}"/>
    <hyperlink ref="A7" location="⑥代理投票報告書!A1" display="⑥代理投票報告書" xr:uid="{00000000-0004-0000-0100-000005000000}"/>
    <hyperlink ref="A8" location="⑩選挙用品使用申込書!A1" display="⑩選挙用品使用申込書" xr:uid="{00000000-0004-0000-0100-000006000000}"/>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dimension ref="A1:BQ37"/>
  <sheetViews>
    <sheetView view="pageBreakPreview" zoomScaleNormal="100" zoomScaleSheetLayoutView="100" workbookViewId="0">
      <selection activeCell="D13" sqref="D13:E13"/>
    </sheetView>
  </sheetViews>
  <sheetFormatPr defaultColWidth="2" defaultRowHeight="0" customHeight="1" zeroHeight="1"/>
  <cols>
    <col min="1" max="38" width="2" style="24"/>
    <col min="39" max="40" width="2" style="27"/>
    <col min="41" max="41" width="2" style="27" customWidth="1"/>
    <col min="42" max="42" width="2" style="27"/>
    <col min="43" max="43" width="2" style="27" customWidth="1"/>
    <col min="44" max="44" width="2.5" style="27" bestFit="1" customWidth="1"/>
    <col min="45" max="57" width="2" style="27"/>
    <col min="58" max="68" width="2" style="24"/>
    <col min="69" max="69" width="5.25" style="24" bestFit="1" customWidth="1"/>
    <col min="70" max="16384" width="2" style="24"/>
  </cols>
  <sheetData>
    <row r="1" spans="1:69" ht="19.149999999999999" customHeight="1">
      <c r="A1" s="107" t="s">
        <v>34</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O1" s="27" t="s">
        <v>35</v>
      </c>
      <c r="BQ1" s="65" t="s">
        <v>36</v>
      </c>
    </row>
    <row r="2" spans="1:69" ht="19.149999999999999" customHeight="1">
      <c r="AO2" s="27" t="s">
        <v>37</v>
      </c>
    </row>
    <row r="3" spans="1:69" ht="19.149999999999999" customHeight="1">
      <c r="AO3" s="31"/>
    </row>
    <row r="4" spans="1:69" ht="19.149999999999999" customHeight="1">
      <c r="R4" s="108" t="str">
        <f>IF(入力!B3=1,VLOOKUP(入力!B3,入力!D1:G7,2,FALSE)&amp;CHAR(10)&amp;VLOOKUP(入力!B3,入力!D1:G7,3,FALSE)&amp;CHAR(10)&amp;VLOOKUP(入力!B3,入力!D1:G7,4,FALSE),IF(OR(入力!B3=2,入力!B3=3),VLOOKUP(入力!B3,入力!D1:G7,2,FALSE)&amp;CHAR(10)&amp;VLOOKUP(入力!B3,入力!D1:G7,3,FALSE),VLOOKUP(入力!B3,入力!D1:G7,2,FALSE)))</f>
        <v>衆議院小選挙区選出議員選挙
衆議院比例代表選出議員選挙
最高裁判所裁判官国民審査</v>
      </c>
      <c r="S4" s="108"/>
      <c r="T4" s="108"/>
      <c r="U4" s="108"/>
      <c r="V4" s="108"/>
      <c r="W4" s="108"/>
      <c r="X4" s="108"/>
      <c r="Y4" s="108"/>
      <c r="Z4" s="108"/>
      <c r="AA4" s="108"/>
      <c r="AB4" s="108"/>
      <c r="AC4" s="108"/>
      <c r="AD4" s="108"/>
      <c r="AE4" s="108"/>
      <c r="AF4" s="108"/>
      <c r="AO4" s="31"/>
      <c r="AQ4" s="31"/>
    </row>
    <row r="5" spans="1:69" ht="19.149999999999999" customHeight="1">
      <c r="A5" s="24" t="str">
        <f>"　私は、"&amp;DBCS(TEXT(入力!B2,"ggge年m月d日"))&amp;"執行の"</f>
        <v>　私は、令和８年２月８日執行の</v>
      </c>
      <c r="R5" s="108"/>
      <c r="S5" s="108"/>
      <c r="T5" s="108"/>
      <c r="U5" s="108"/>
      <c r="V5" s="108"/>
      <c r="W5" s="108"/>
      <c r="X5" s="108"/>
      <c r="Y5" s="108"/>
      <c r="Z5" s="108"/>
      <c r="AA5" s="108"/>
      <c r="AB5" s="108"/>
      <c r="AC5" s="108"/>
      <c r="AD5" s="108"/>
      <c r="AE5" s="108"/>
      <c r="AF5" s="108"/>
      <c r="AH5" s="109" t="s">
        <v>38</v>
      </c>
      <c r="AI5" s="109"/>
      <c r="AJ5" s="109"/>
      <c r="AK5" s="109"/>
      <c r="AL5" s="109"/>
      <c r="AO5" s="28"/>
      <c r="AQ5" s="31"/>
    </row>
    <row r="6" spans="1:69" ht="19.149999999999999" customHeight="1">
      <c r="R6" s="108"/>
      <c r="S6" s="108"/>
      <c r="T6" s="108"/>
      <c r="U6" s="108"/>
      <c r="V6" s="108"/>
      <c r="W6" s="108"/>
      <c r="X6" s="108"/>
      <c r="Y6" s="108"/>
      <c r="Z6" s="108"/>
      <c r="AA6" s="108"/>
      <c r="AB6" s="108"/>
      <c r="AC6" s="108"/>
      <c r="AD6" s="108"/>
      <c r="AE6" s="108"/>
      <c r="AF6" s="108"/>
    </row>
    <row r="7" spans="1:69" ht="19.149999999999999" customHeight="1"/>
    <row r="8" spans="1:69" ht="56.25" customHeight="1">
      <c r="A8" s="110" t="s">
        <v>39</v>
      </c>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row>
    <row r="9" spans="1:69" ht="19.149999999999999" customHeight="1"/>
    <row r="10" spans="1:69" ht="19.149999999999999" customHeight="1"/>
    <row r="11" spans="1:69" ht="19.149999999999999" customHeight="1"/>
    <row r="12" spans="1:69" ht="19.149999999999999" customHeight="1"/>
    <row r="13" spans="1:69" ht="19.149999999999999" customHeight="1">
      <c r="A13" s="111" t="s">
        <v>40</v>
      </c>
      <c r="B13" s="111"/>
      <c r="C13" s="111"/>
      <c r="D13" s="112"/>
      <c r="E13" s="112"/>
      <c r="F13" s="109" t="s">
        <v>41</v>
      </c>
      <c r="G13" s="109"/>
      <c r="H13" s="112"/>
      <c r="I13" s="112"/>
      <c r="J13" s="109" t="s">
        <v>42</v>
      </c>
      <c r="K13" s="109"/>
      <c r="L13" s="112"/>
      <c r="M13" s="112"/>
      <c r="N13" s="109" t="s">
        <v>43</v>
      </c>
      <c r="O13" s="109"/>
      <c r="AM13" s="27" t="s">
        <v>44</v>
      </c>
    </row>
    <row r="14" spans="1:69" ht="19.149999999999999" customHeight="1"/>
    <row r="15" spans="1:69" ht="19.149999999999999" customHeight="1"/>
    <row r="16" spans="1:69" ht="19.149999999999999" customHeight="1">
      <c r="L16" s="113" t="s">
        <v>45</v>
      </c>
      <c r="M16" s="113"/>
      <c r="N16" s="113"/>
      <c r="O16" s="113"/>
      <c r="P16" s="113"/>
      <c r="Q16" s="113"/>
      <c r="R16" s="113"/>
      <c r="S16" s="113"/>
      <c r="T16" s="113"/>
      <c r="V16" s="114"/>
      <c r="W16" s="114"/>
      <c r="X16" s="114"/>
      <c r="Y16" s="114"/>
      <c r="Z16" s="114"/>
      <c r="AA16" s="114"/>
      <c r="AB16" s="114"/>
      <c r="AC16" s="114"/>
      <c r="AD16" s="114"/>
      <c r="AE16" s="114"/>
      <c r="AF16" s="114"/>
      <c r="AG16" s="114"/>
      <c r="AH16" s="114"/>
      <c r="AI16" s="114"/>
      <c r="AJ16" s="114"/>
      <c r="AK16" s="114"/>
      <c r="AL16" s="114"/>
      <c r="AM16" s="27" t="s">
        <v>46</v>
      </c>
    </row>
    <row r="17" spans="9:39" ht="19.149999999999999" customHeight="1">
      <c r="V17" s="114"/>
      <c r="W17" s="114"/>
      <c r="X17" s="114"/>
      <c r="Y17" s="114"/>
      <c r="Z17" s="114"/>
      <c r="AA17" s="114"/>
      <c r="AB17" s="114"/>
      <c r="AC17" s="114"/>
      <c r="AD17" s="114"/>
      <c r="AE17" s="114"/>
      <c r="AF17" s="114"/>
      <c r="AG17" s="114"/>
      <c r="AH17" s="114"/>
      <c r="AI17" s="114"/>
      <c r="AJ17" s="114"/>
      <c r="AK17" s="114"/>
      <c r="AL17" s="114"/>
    </row>
    <row r="18" spans="9:39" ht="19.149999999999999" customHeight="1">
      <c r="L18" s="113" t="s">
        <v>47</v>
      </c>
      <c r="M18" s="113"/>
      <c r="N18" s="113"/>
      <c r="O18" s="113"/>
      <c r="P18" s="113"/>
      <c r="Q18" s="113"/>
      <c r="R18" s="113"/>
      <c r="S18" s="113"/>
      <c r="T18" s="113"/>
      <c r="V18" s="114"/>
      <c r="W18" s="114"/>
      <c r="X18" s="114"/>
      <c r="Y18" s="114"/>
      <c r="Z18" s="114"/>
      <c r="AA18" s="114"/>
      <c r="AB18" s="114"/>
      <c r="AC18" s="114"/>
      <c r="AD18" s="114"/>
      <c r="AE18" s="114"/>
      <c r="AF18" s="114"/>
      <c r="AG18" s="114"/>
      <c r="AH18" s="114"/>
      <c r="AI18" s="114"/>
      <c r="AJ18" s="114"/>
      <c r="AK18" s="114"/>
      <c r="AL18" s="114"/>
      <c r="AM18" s="27" t="s">
        <v>48</v>
      </c>
    </row>
    <row r="19" spans="9:39" ht="19.149999999999999" customHeight="1">
      <c r="L19" s="113" t="s">
        <v>49</v>
      </c>
      <c r="M19" s="113"/>
      <c r="N19" s="113"/>
      <c r="O19" s="113"/>
      <c r="P19" s="113"/>
      <c r="Q19" s="113"/>
      <c r="R19" s="113"/>
      <c r="S19" s="113"/>
      <c r="T19" s="113"/>
      <c r="V19" s="114"/>
      <c r="W19" s="114"/>
      <c r="X19" s="114"/>
      <c r="Y19" s="114"/>
      <c r="Z19" s="114"/>
      <c r="AA19" s="114"/>
      <c r="AB19" s="114"/>
      <c r="AC19" s="114"/>
      <c r="AD19" s="114"/>
      <c r="AE19" s="114"/>
      <c r="AF19" s="114"/>
      <c r="AG19" s="114"/>
      <c r="AH19" s="114"/>
      <c r="AI19" s="114"/>
      <c r="AJ19" s="114"/>
      <c r="AK19" s="114"/>
      <c r="AL19" s="114"/>
    </row>
    <row r="20" spans="9:39" ht="19.149999999999999" customHeight="1"/>
    <row r="21" spans="9:39" ht="19.149999999999999" customHeight="1">
      <c r="L21" s="113" t="s">
        <v>50</v>
      </c>
      <c r="M21" s="113"/>
      <c r="N21" s="113"/>
      <c r="O21" s="113"/>
      <c r="P21" s="113"/>
      <c r="Q21" s="113"/>
      <c r="R21" s="113"/>
      <c r="S21" s="113"/>
      <c r="T21" s="113"/>
      <c r="V21" s="117"/>
      <c r="W21" s="117"/>
      <c r="X21" s="117"/>
      <c r="Y21" s="117"/>
      <c r="Z21" s="117"/>
      <c r="AA21" s="117"/>
      <c r="AB21" s="117"/>
      <c r="AC21" s="117"/>
      <c r="AD21" s="117"/>
      <c r="AE21" s="117"/>
      <c r="AF21" s="117"/>
      <c r="AG21" s="117"/>
      <c r="AH21" s="117"/>
      <c r="AI21" s="117"/>
      <c r="AJ21" s="117"/>
      <c r="AK21" s="117"/>
      <c r="AL21" s="117"/>
      <c r="AM21" s="27" t="s">
        <v>51</v>
      </c>
    </row>
    <row r="22" spans="9:39" ht="19.149999999999999" customHeight="1">
      <c r="V22" s="117"/>
      <c r="W22" s="117"/>
      <c r="X22" s="117"/>
      <c r="Y22" s="117"/>
      <c r="Z22" s="117"/>
      <c r="AA22" s="117"/>
      <c r="AB22" s="117"/>
      <c r="AC22" s="117"/>
      <c r="AD22" s="117"/>
      <c r="AE22" s="117"/>
      <c r="AF22" s="117"/>
      <c r="AG22" s="117"/>
      <c r="AH22" s="117"/>
      <c r="AI22" s="117"/>
      <c r="AJ22" s="117"/>
      <c r="AK22" s="117"/>
      <c r="AL22" s="117"/>
    </row>
    <row r="23" spans="9:39" ht="19.149999999999999" customHeight="1">
      <c r="V23" s="115" t="s">
        <v>52</v>
      </c>
      <c r="W23" s="115"/>
      <c r="X23" s="115"/>
      <c r="Y23" s="115"/>
      <c r="Z23" s="115"/>
    </row>
    <row r="24" spans="9:39" ht="19.149999999999999" customHeight="1">
      <c r="L24" s="113" t="s">
        <v>53</v>
      </c>
      <c r="M24" s="113"/>
      <c r="N24" s="113"/>
      <c r="O24" s="113"/>
      <c r="P24" s="113"/>
      <c r="Q24" s="113"/>
      <c r="R24" s="113"/>
      <c r="S24" s="113"/>
      <c r="T24" s="113"/>
      <c r="V24" s="115"/>
      <c r="W24" s="115"/>
      <c r="X24" s="115"/>
      <c r="Y24" s="115"/>
      <c r="Z24" s="115"/>
      <c r="AA24" s="112"/>
      <c r="AB24" s="112"/>
      <c r="AC24" s="109" t="s">
        <v>41</v>
      </c>
      <c r="AD24" s="109"/>
      <c r="AE24" s="112"/>
      <c r="AF24" s="112"/>
      <c r="AG24" s="109" t="s">
        <v>42</v>
      </c>
      <c r="AH24" s="109"/>
      <c r="AI24" s="112"/>
      <c r="AJ24" s="112"/>
      <c r="AK24" s="109" t="s">
        <v>43</v>
      </c>
      <c r="AL24" s="109"/>
      <c r="AM24" s="27" t="s">
        <v>54</v>
      </c>
    </row>
    <row r="25" spans="9:39" ht="19.149999999999999" customHeight="1">
      <c r="V25" s="115"/>
      <c r="W25" s="115"/>
      <c r="X25" s="115"/>
      <c r="Y25" s="115"/>
      <c r="Z25" s="115"/>
    </row>
    <row r="26" spans="9:39" ht="19.149999999999999" customHeight="1"/>
    <row r="27" spans="9:39" ht="19.149999999999999" customHeight="1"/>
    <row r="28" spans="9:39" ht="19.149999999999999" customHeight="1">
      <c r="I28" s="93"/>
      <c r="J28" s="93"/>
      <c r="K28" s="93"/>
      <c r="L28" s="93"/>
      <c r="M28" s="93"/>
      <c r="N28" s="93"/>
      <c r="O28" s="93"/>
      <c r="P28" s="93"/>
      <c r="Q28" s="93"/>
      <c r="R28" s="93"/>
      <c r="T28" s="89" t="s">
        <v>55</v>
      </c>
      <c r="V28" s="116"/>
      <c r="W28" s="116"/>
      <c r="X28" s="116"/>
      <c r="Y28" s="116"/>
      <c r="Z28" s="116"/>
      <c r="AA28" s="116"/>
      <c r="AB28" s="116"/>
      <c r="AC28" s="116"/>
      <c r="AD28" s="116"/>
      <c r="AE28" s="116"/>
      <c r="AF28" s="116"/>
      <c r="AG28" s="116"/>
      <c r="AH28" s="116"/>
      <c r="AI28" s="116"/>
      <c r="AJ28" s="116"/>
      <c r="AK28" s="116"/>
      <c r="AL28" s="116"/>
      <c r="AM28" s="27" t="s">
        <v>56</v>
      </c>
    </row>
    <row r="29" spans="9:39" ht="19.149999999999999" customHeight="1">
      <c r="I29" s="93"/>
      <c r="J29" s="93"/>
      <c r="K29" s="93"/>
      <c r="L29" s="93"/>
      <c r="M29" s="93"/>
      <c r="N29" s="93"/>
      <c r="O29" s="93"/>
      <c r="P29" s="93"/>
      <c r="Q29" s="93"/>
      <c r="R29" s="93"/>
      <c r="V29" s="116"/>
      <c r="W29" s="116"/>
      <c r="X29" s="116"/>
      <c r="Y29" s="116"/>
      <c r="Z29" s="116"/>
      <c r="AA29" s="116"/>
      <c r="AB29" s="116"/>
      <c r="AC29" s="116"/>
      <c r="AD29" s="116"/>
      <c r="AE29" s="116"/>
      <c r="AF29" s="116"/>
      <c r="AG29" s="116"/>
      <c r="AH29" s="116"/>
      <c r="AI29" s="116"/>
      <c r="AJ29" s="116"/>
      <c r="AK29" s="116"/>
      <c r="AL29" s="116"/>
    </row>
    <row r="30" spans="9:39" ht="19.149999999999999" customHeight="1">
      <c r="V30" s="115"/>
      <c r="W30" s="115"/>
      <c r="X30" s="115"/>
      <c r="Y30" s="115"/>
      <c r="Z30" s="115"/>
      <c r="AA30" s="115"/>
      <c r="AB30" s="115"/>
      <c r="AC30" s="115"/>
      <c r="AD30" s="115"/>
      <c r="AE30" s="115"/>
      <c r="AF30" s="115"/>
      <c r="AG30" s="115"/>
      <c r="AH30" s="115"/>
      <c r="AI30" s="115"/>
      <c r="AJ30" s="115"/>
      <c r="AK30" s="115"/>
      <c r="AL30" s="115"/>
      <c r="AM30" s="27" t="s">
        <v>57</v>
      </c>
    </row>
    <row r="31" spans="9:39" ht="19.149999999999999" customHeight="1">
      <c r="V31" s="115"/>
      <c r="W31" s="115"/>
      <c r="X31" s="115"/>
      <c r="Y31" s="115"/>
      <c r="Z31" s="115"/>
      <c r="AA31" s="115"/>
      <c r="AB31" s="115"/>
      <c r="AC31" s="115"/>
      <c r="AD31" s="115"/>
      <c r="AE31" s="115"/>
      <c r="AF31" s="115"/>
      <c r="AG31" s="115"/>
      <c r="AH31" s="115"/>
      <c r="AI31" s="115"/>
      <c r="AJ31" s="115"/>
      <c r="AK31" s="115"/>
      <c r="AL31" s="115"/>
    </row>
    <row r="32" spans="9:39" ht="19.149999999999999" customHeight="1"/>
    <row r="33" ht="19.149999999999999" customHeight="1"/>
    <row r="34" ht="19.149999999999999" customHeight="1"/>
    <row r="35" ht="19.149999999999999" customHeight="1"/>
    <row r="36" ht="19.149999999999999" customHeight="1"/>
    <row r="37" ht="19.149999999999999" hidden="1" customHeight="1"/>
  </sheetData>
  <sheetProtection password="C7F1" sheet="1" formatCells="0" selectLockedCells="1"/>
  <mergeCells count="28">
    <mergeCell ref="V30:AL31"/>
    <mergeCell ref="V28:AL29"/>
    <mergeCell ref="L21:T21"/>
    <mergeCell ref="V21:AL22"/>
    <mergeCell ref="L24:T24"/>
    <mergeCell ref="V23:Z25"/>
    <mergeCell ref="AK24:AL24"/>
    <mergeCell ref="AA24:AB24"/>
    <mergeCell ref="AC24:AD24"/>
    <mergeCell ref="AE24:AF24"/>
    <mergeCell ref="AG24:AH24"/>
    <mergeCell ref="AI24:AJ24"/>
    <mergeCell ref="L16:T16"/>
    <mergeCell ref="V16:AL17"/>
    <mergeCell ref="L18:T18"/>
    <mergeCell ref="V18:AL19"/>
    <mergeCell ref="L19:T19"/>
    <mergeCell ref="A1:AL1"/>
    <mergeCell ref="R4:AF6"/>
    <mergeCell ref="AH5:AL5"/>
    <mergeCell ref="A8:AL8"/>
    <mergeCell ref="A13:C13"/>
    <mergeCell ref="D13:E13"/>
    <mergeCell ref="F13:G13"/>
    <mergeCell ref="H13:I13"/>
    <mergeCell ref="J13:K13"/>
    <mergeCell ref="L13:M13"/>
    <mergeCell ref="N13:O13"/>
  </mergeCells>
  <phoneticPr fontId="4"/>
  <hyperlinks>
    <hyperlink ref="BQ1" location="目次!A1" display="目次" xr:uid="{00000000-0004-0000-0200-000000000000}"/>
  </hyperlinks>
  <printOptions horizontalCentered="1"/>
  <pageMargins left="0.86614173228346458" right="0.86614173228346458" top="0.74803149606299213" bottom="0.74803149606299213" header="0" footer="0"/>
  <pageSetup paperSize="9" scale="9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dimension ref="A1:AX39"/>
  <sheetViews>
    <sheetView tabSelected="1" view="pageBreakPreview" zoomScaleNormal="100" zoomScaleSheetLayoutView="100" workbookViewId="0">
      <selection activeCell="BM27" sqref="BM27"/>
    </sheetView>
  </sheetViews>
  <sheetFormatPr defaultColWidth="2" defaultRowHeight="0" customHeight="1" zeroHeight="1"/>
  <cols>
    <col min="1" max="39" width="2" style="25"/>
    <col min="40" max="40" width="2" style="27"/>
    <col min="41" max="41" width="4" style="27" customWidth="1"/>
    <col min="42" max="50" width="2" style="27"/>
    <col min="51" max="16384" width="2" style="24"/>
  </cols>
  <sheetData>
    <row r="1" spans="1:41" ht="18.75" customHeight="1">
      <c r="A1" s="121" t="s">
        <v>58</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O1" s="65" t="s">
        <v>36</v>
      </c>
    </row>
    <row r="2" spans="1:41" ht="18.75" customHeight="1">
      <c r="AO2" s="31"/>
    </row>
    <row r="3" spans="1:41" ht="18.75" customHeight="1"/>
    <row r="4" spans="1:41" ht="18.75" customHeight="1">
      <c r="Y4" s="119" t="s">
        <v>40</v>
      </c>
      <c r="Z4" s="119"/>
      <c r="AA4" s="119"/>
      <c r="AB4" s="118"/>
      <c r="AC4" s="118"/>
      <c r="AD4" s="122" t="s">
        <v>41</v>
      </c>
      <c r="AE4" s="122"/>
      <c r="AF4" s="118"/>
      <c r="AG4" s="118"/>
      <c r="AH4" s="122" t="s">
        <v>42</v>
      </c>
      <c r="AI4" s="122"/>
      <c r="AJ4" s="118"/>
      <c r="AK4" s="118"/>
      <c r="AL4" s="122" t="s">
        <v>43</v>
      </c>
      <c r="AM4" s="122"/>
      <c r="AN4" s="27" t="s">
        <v>59</v>
      </c>
    </row>
    <row r="5" spans="1:41" ht="18.75" customHeight="1"/>
    <row r="6" spans="1:41" ht="18.75" customHeight="1">
      <c r="A6" s="118" t="s">
        <v>60</v>
      </c>
      <c r="B6" s="118"/>
      <c r="C6" s="118"/>
      <c r="D6" s="118"/>
      <c r="E6" s="118"/>
      <c r="F6" s="118"/>
      <c r="G6" s="25" t="s">
        <v>61</v>
      </c>
      <c r="AN6" s="27" t="s">
        <v>62</v>
      </c>
    </row>
    <row r="7" spans="1:41" ht="18.75" customHeight="1">
      <c r="A7" s="25" t="s">
        <v>63</v>
      </c>
    </row>
    <row r="8" spans="1:41" ht="18.75" customHeight="1"/>
    <row r="9" spans="1:41" ht="18.75" customHeight="1"/>
    <row r="10" spans="1:41" ht="18.75" customHeight="1">
      <c r="A10" s="119" t="s">
        <v>64</v>
      </c>
      <c r="B10" s="119"/>
      <c r="C10" s="119"/>
      <c r="D10" s="119"/>
      <c r="E10" s="119"/>
      <c r="F10" s="119"/>
      <c r="G10" s="119"/>
      <c r="H10" s="119"/>
      <c r="I10" s="119"/>
      <c r="J10" s="119"/>
      <c r="K10" s="119"/>
      <c r="L10" s="119"/>
      <c r="M10" s="119"/>
      <c r="N10" s="119"/>
      <c r="O10" s="119"/>
      <c r="P10" s="119"/>
      <c r="Q10" s="119"/>
      <c r="R10" s="120" t="s">
        <v>45</v>
      </c>
      <c r="S10" s="120"/>
      <c r="T10" s="120"/>
      <c r="V10" s="123"/>
      <c r="W10" s="123"/>
      <c r="X10" s="123"/>
      <c r="Y10" s="123"/>
      <c r="Z10" s="123"/>
      <c r="AA10" s="123"/>
      <c r="AB10" s="123"/>
      <c r="AC10" s="123"/>
      <c r="AD10" s="123"/>
      <c r="AE10" s="123"/>
      <c r="AF10" s="123"/>
      <c r="AG10" s="123"/>
      <c r="AH10" s="123"/>
      <c r="AI10" s="123"/>
      <c r="AJ10" s="123"/>
      <c r="AK10" s="123"/>
      <c r="AL10" s="123"/>
      <c r="AN10" s="27" t="s">
        <v>65</v>
      </c>
    </row>
    <row r="11" spans="1:41" ht="18.75" customHeight="1">
      <c r="A11" s="119"/>
      <c r="B11" s="119"/>
      <c r="C11" s="119"/>
      <c r="D11" s="119"/>
      <c r="E11" s="119"/>
      <c r="F11" s="119"/>
      <c r="G11" s="119"/>
      <c r="H11" s="119"/>
      <c r="I11" s="119"/>
      <c r="J11" s="119"/>
      <c r="K11" s="119"/>
      <c r="L11" s="119"/>
      <c r="M11" s="119"/>
      <c r="N11" s="119"/>
      <c r="O11" s="119"/>
      <c r="P11" s="119"/>
      <c r="Q11" s="119"/>
      <c r="R11" s="120" t="s">
        <v>66</v>
      </c>
      <c r="S11" s="120"/>
      <c r="T11" s="120"/>
      <c r="V11" s="125"/>
      <c r="W11" s="125"/>
      <c r="X11" s="125"/>
      <c r="Y11" s="125"/>
      <c r="Z11" s="125"/>
      <c r="AA11" s="125"/>
      <c r="AB11" s="125"/>
      <c r="AC11" s="125"/>
      <c r="AD11" s="125"/>
      <c r="AE11" s="125"/>
      <c r="AF11" s="125"/>
      <c r="AG11" s="125"/>
      <c r="AH11" s="125"/>
      <c r="AI11" s="125"/>
      <c r="AJ11" s="125"/>
      <c r="AK11" s="125"/>
      <c r="AL11" s="125"/>
      <c r="AN11" s="27" t="s">
        <v>67</v>
      </c>
    </row>
    <row r="12" spans="1:41" ht="18.75" customHeight="1">
      <c r="V12" s="125"/>
      <c r="W12" s="125"/>
      <c r="X12" s="125"/>
      <c r="Y12" s="125"/>
      <c r="Z12" s="125"/>
      <c r="AA12" s="125"/>
      <c r="AB12" s="125"/>
      <c r="AC12" s="125"/>
      <c r="AD12" s="125"/>
      <c r="AE12" s="125"/>
      <c r="AF12" s="125"/>
      <c r="AG12" s="125"/>
      <c r="AH12" s="125"/>
      <c r="AI12" s="125"/>
      <c r="AJ12" s="125"/>
      <c r="AK12" s="125"/>
      <c r="AL12" s="125"/>
    </row>
    <row r="13" spans="1:41" ht="18.75" customHeight="1">
      <c r="V13" s="94"/>
      <c r="W13" s="94"/>
      <c r="X13" s="94"/>
      <c r="Y13" s="94"/>
      <c r="Z13" s="94"/>
      <c r="AA13" s="94"/>
      <c r="AB13" s="94"/>
      <c r="AC13" s="94"/>
      <c r="AD13" s="94"/>
      <c r="AE13" s="94"/>
      <c r="AF13" s="94"/>
      <c r="AG13" s="94"/>
      <c r="AH13" s="94"/>
      <c r="AI13" s="94"/>
      <c r="AJ13" s="94"/>
      <c r="AK13" s="94"/>
      <c r="AL13" s="94"/>
      <c r="AN13" s="27" t="s">
        <v>68</v>
      </c>
    </row>
    <row r="14" spans="1:41" ht="18.75" customHeight="1"/>
    <row r="15" spans="1:41" ht="18.75" customHeight="1">
      <c r="U15" s="124" t="str">
        <f>IF(入力!B3=1,VLOOKUP(入力!B3,入力!D1:G7,2,FALSE)&amp;CHAR(10)&amp;VLOOKUP(入力!B3,入力!D1:G7,3,FALSE)&amp;CHAR(10)&amp;VLOOKUP(入力!B3,入力!D1:G7,4,FALSE),IF(OR(入力!B3=2,入力!B3=3),VLOOKUP(入力!B3,入力!D1:G7,2,FALSE)&amp;CHAR(10)&amp;VLOOKUP(入力!B3,入力!D1:G7,3,FALSE),VLOOKUP(入力!B3,入力!D1:G7,2,FALSE)))</f>
        <v>衆議院小選挙区選出議員選挙
衆議院比例代表選出議員選挙
最高裁判所裁判官国民審査</v>
      </c>
      <c r="V15" s="124"/>
      <c r="W15" s="124"/>
      <c r="X15" s="124"/>
      <c r="Y15" s="124"/>
      <c r="Z15" s="124"/>
      <c r="AA15" s="124"/>
      <c r="AB15" s="124"/>
      <c r="AC15" s="124"/>
      <c r="AD15" s="124"/>
      <c r="AE15" s="124"/>
      <c r="AF15" s="124"/>
      <c r="AG15" s="124"/>
      <c r="AH15" s="124"/>
      <c r="AI15" s="124"/>
    </row>
    <row r="16" spans="1:41" ht="18.75" customHeight="1">
      <c r="A16" s="25" t="str">
        <f>"　別紙の選挙人は、"&amp;DBCS(TEXT(入力!B2,"ggge年m月d日"))&amp;"執行の"</f>
        <v>　別紙の選挙人は、令和８年２月８日執行の</v>
      </c>
      <c r="U16" s="124"/>
      <c r="V16" s="124"/>
      <c r="W16" s="124"/>
      <c r="X16" s="124"/>
      <c r="Y16" s="124"/>
      <c r="Z16" s="124"/>
      <c r="AA16" s="124"/>
      <c r="AB16" s="124"/>
      <c r="AC16" s="124"/>
      <c r="AD16" s="124"/>
      <c r="AE16" s="124"/>
      <c r="AF16" s="124"/>
      <c r="AG16" s="124"/>
      <c r="AH16" s="124"/>
      <c r="AI16" s="124"/>
      <c r="AM16" s="26" t="s">
        <v>69</v>
      </c>
    </row>
    <row r="17" spans="1:40" ht="18.75" customHeight="1">
      <c r="U17" s="124"/>
      <c r="V17" s="124"/>
      <c r="W17" s="124"/>
      <c r="X17" s="124"/>
      <c r="Y17" s="124"/>
      <c r="Z17" s="124"/>
      <c r="AA17" s="124"/>
      <c r="AB17" s="124"/>
      <c r="AC17" s="124"/>
      <c r="AD17" s="124"/>
      <c r="AE17" s="124"/>
      <c r="AF17" s="124"/>
      <c r="AG17" s="124"/>
      <c r="AH17" s="124"/>
      <c r="AI17" s="124"/>
    </row>
    <row r="18" spans="1:40" ht="18.75" customHeight="1">
      <c r="A18" s="122" t="s">
        <v>70</v>
      </c>
      <c r="B18" s="127"/>
      <c r="C18" s="127"/>
      <c r="D18" s="127"/>
      <c r="E18" s="127"/>
      <c r="F18" s="127"/>
      <c r="G18" s="127"/>
      <c r="H18" s="127"/>
      <c r="I18" s="127"/>
      <c r="J18" s="127"/>
      <c r="K18" s="127"/>
      <c r="L18" s="127"/>
      <c r="M18" s="127"/>
      <c r="N18" s="127"/>
      <c r="O18" s="127"/>
      <c r="P18" s="127"/>
      <c r="Q18" s="122" t="s">
        <v>71</v>
      </c>
      <c r="R18" s="122"/>
      <c r="S18" s="122"/>
      <c r="T18" s="122"/>
      <c r="U18" s="122"/>
      <c r="V18" s="122"/>
      <c r="W18" s="122"/>
      <c r="X18" s="127"/>
      <c r="Y18" s="127"/>
      <c r="Z18" s="127"/>
      <c r="AA18" s="127"/>
      <c r="AB18" s="127"/>
      <c r="AC18" s="127"/>
      <c r="AD18" s="127"/>
      <c r="AE18" s="127"/>
      <c r="AF18" s="127"/>
      <c r="AG18" s="127"/>
      <c r="AH18" s="127"/>
      <c r="AI18" s="127"/>
      <c r="AJ18" s="127"/>
      <c r="AK18" s="127"/>
      <c r="AL18" s="127"/>
      <c r="AM18" s="122" t="s">
        <v>72</v>
      </c>
      <c r="AN18" s="27" t="s">
        <v>73</v>
      </c>
    </row>
    <row r="19" spans="1:40" ht="18.75" customHeight="1">
      <c r="A19" s="122"/>
      <c r="B19" s="127"/>
      <c r="C19" s="127"/>
      <c r="D19" s="127"/>
      <c r="E19" s="127"/>
      <c r="F19" s="127"/>
      <c r="G19" s="127"/>
      <c r="H19" s="127"/>
      <c r="I19" s="127"/>
      <c r="J19" s="127"/>
      <c r="K19" s="127"/>
      <c r="L19" s="127"/>
      <c r="M19" s="127"/>
      <c r="N19" s="127"/>
      <c r="O19" s="127"/>
      <c r="P19" s="127"/>
      <c r="Q19" s="122"/>
      <c r="R19" s="122"/>
      <c r="S19" s="122"/>
      <c r="T19" s="122"/>
      <c r="U19" s="122"/>
      <c r="V19" s="122"/>
      <c r="W19" s="122"/>
      <c r="X19" s="127"/>
      <c r="Y19" s="127"/>
      <c r="Z19" s="127"/>
      <c r="AA19" s="127"/>
      <c r="AB19" s="127"/>
      <c r="AC19" s="127"/>
      <c r="AD19" s="127"/>
      <c r="AE19" s="127"/>
      <c r="AF19" s="127"/>
      <c r="AG19" s="127"/>
      <c r="AH19" s="127"/>
      <c r="AI19" s="127"/>
      <c r="AJ19" s="127"/>
      <c r="AK19" s="127"/>
      <c r="AL19" s="127"/>
      <c r="AM19" s="122"/>
    </row>
    <row r="20" spans="1:40" ht="18.75" customHeight="1"/>
    <row r="21" spans="1:40" ht="18.75" customHeight="1">
      <c r="A21" s="126" t="s">
        <v>74</v>
      </c>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row>
    <row r="22" spans="1:40" ht="18.7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row>
    <row r="23" spans="1:40" ht="18.75" customHeight="1">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row>
    <row r="24" spans="1:40" ht="18.75" customHeight="1">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row>
    <row r="25" spans="1:40" ht="18.75" customHeight="1">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row>
    <row r="26" spans="1:40" ht="18.75" customHeight="1"/>
    <row r="27" spans="1:40" ht="18.75" customHeight="1"/>
    <row r="28" spans="1:40" ht="18.75" customHeight="1">
      <c r="A28" s="122" t="s">
        <v>75</v>
      </c>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row>
    <row r="29" spans="1:40" ht="18.75" customHeight="1"/>
    <row r="30" spans="1:40" ht="18.75" customHeight="1"/>
    <row r="31" spans="1:40" ht="18.75" customHeight="1">
      <c r="F31" s="128" t="s">
        <v>76</v>
      </c>
      <c r="G31" s="128"/>
      <c r="I31" s="118"/>
      <c r="J31" s="118"/>
      <c r="K31" s="118"/>
      <c r="L31" s="118"/>
      <c r="M31" s="118"/>
      <c r="N31" s="118"/>
      <c r="O31" s="118"/>
      <c r="P31" s="118"/>
      <c r="Q31" s="118"/>
      <c r="R31" s="118"/>
      <c r="S31" s="118"/>
      <c r="T31" s="118"/>
      <c r="U31" s="118"/>
      <c r="V31" s="118"/>
      <c r="Y31" s="25" t="s">
        <v>77</v>
      </c>
      <c r="AA31" s="118"/>
      <c r="AB31" s="118"/>
      <c r="AC31" s="118"/>
      <c r="AD31" s="118"/>
      <c r="AE31" s="118"/>
      <c r="AF31" s="25" t="s">
        <v>78</v>
      </c>
      <c r="AN31" s="27" t="s">
        <v>79</v>
      </c>
    </row>
    <row r="32" spans="1:40" ht="18.75" customHeight="1"/>
    <row r="33" spans="6:40" ht="18.75" customHeight="1"/>
    <row r="34" spans="6:40" ht="18.75" customHeight="1">
      <c r="F34" s="128" t="s">
        <v>80</v>
      </c>
      <c r="G34" s="128"/>
      <c r="H34" s="25" t="s">
        <v>81</v>
      </c>
    </row>
    <row r="35" spans="6:40" ht="18.75" customHeight="1">
      <c r="I35" s="119" t="s">
        <v>40</v>
      </c>
      <c r="J35" s="119"/>
      <c r="K35" s="119"/>
      <c r="L35" s="118"/>
      <c r="M35" s="118"/>
      <c r="N35" s="122" t="s">
        <v>41</v>
      </c>
      <c r="O35" s="122"/>
      <c r="P35" s="118"/>
      <c r="Q35" s="118"/>
      <c r="R35" s="122" t="s">
        <v>42</v>
      </c>
      <c r="S35" s="122"/>
      <c r="T35" s="118"/>
      <c r="U35" s="118"/>
      <c r="V35" s="122" t="s">
        <v>43</v>
      </c>
      <c r="W35" s="122"/>
      <c r="Z35" s="118"/>
      <c r="AA35" s="118"/>
      <c r="AB35" s="122" t="s">
        <v>82</v>
      </c>
      <c r="AC35" s="122"/>
      <c r="AD35" s="118"/>
      <c r="AE35" s="118"/>
      <c r="AF35" s="25" t="s">
        <v>83</v>
      </c>
      <c r="AN35" s="27" t="s">
        <v>84</v>
      </c>
    </row>
    <row r="36" spans="6:40" ht="18.75" customHeight="1"/>
    <row r="37" spans="6:40" ht="18.75" customHeight="1"/>
    <row r="38" spans="6:40" ht="18.75" customHeight="1"/>
    <row r="39" spans="6:40" ht="18.75" customHeight="1"/>
  </sheetData>
  <sheetProtection algorithmName="SHA-512" hashValue="Yv8DNwpQTg9nAXyKS8EbhjxB7v67CN+aTr+V6tuePtoExTVW5rcl0GX0XRGsj5gVDsH+lqEYUW4HM0HN/fMeUg==" saltValue="MyzE0ujYwryfq0OEY9CaYw==" spinCount="100000" sheet="1" formatCells="0"/>
  <mergeCells count="36">
    <mergeCell ref="AD35:AE35"/>
    <mergeCell ref="R35:S35"/>
    <mergeCell ref="V35:W35"/>
    <mergeCell ref="AB35:AC35"/>
    <mergeCell ref="Z35:AA35"/>
    <mergeCell ref="T35:U35"/>
    <mergeCell ref="F34:G34"/>
    <mergeCell ref="I35:K35"/>
    <mergeCell ref="L35:M35"/>
    <mergeCell ref="N35:O35"/>
    <mergeCell ref="P35:Q35"/>
    <mergeCell ref="F31:G31"/>
    <mergeCell ref="I31:V31"/>
    <mergeCell ref="AA31:AE31"/>
    <mergeCell ref="Q18:W19"/>
    <mergeCell ref="X18:AL19"/>
    <mergeCell ref="A28:AM28"/>
    <mergeCell ref="U15:AI17"/>
    <mergeCell ref="V11:AL12"/>
    <mergeCell ref="AM18:AM19"/>
    <mergeCell ref="A21:AM25"/>
    <mergeCell ref="A18:A19"/>
    <mergeCell ref="B18:P19"/>
    <mergeCell ref="A6:F6"/>
    <mergeCell ref="A10:Q11"/>
    <mergeCell ref="R10:T10"/>
    <mergeCell ref="R11:T11"/>
    <mergeCell ref="A1:AM1"/>
    <mergeCell ref="Y4:AA4"/>
    <mergeCell ref="AB4:AC4"/>
    <mergeCell ref="AD4:AE4"/>
    <mergeCell ref="AF4:AG4"/>
    <mergeCell ref="AH4:AI4"/>
    <mergeCell ref="AJ4:AK4"/>
    <mergeCell ref="AL4:AM4"/>
    <mergeCell ref="V10:AL10"/>
  </mergeCells>
  <phoneticPr fontId="4"/>
  <hyperlinks>
    <hyperlink ref="AO1" location="目次!A1" display="目次" xr:uid="{00000000-0004-0000-0300-000000000000}"/>
  </hyperlinks>
  <printOptions horizontalCentered="1"/>
  <pageMargins left="0.55118110236220474" right="0.55118110236220474" top="0.74803149606299213" bottom="0.74803149606299213" header="0" footer="0"/>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dimension ref="A1:S206"/>
  <sheetViews>
    <sheetView view="pageBreakPreview" zoomScaleNormal="100" zoomScaleSheetLayoutView="100" workbookViewId="0">
      <selection activeCell="D3" sqref="D3:F3"/>
    </sheetView>
  </sheetViews>
  <sheetFormatPr defaultColWidth="8.75" defaultRowHeight="18.75" zeroHeight="1"/>
  <cols>
    <col min="1" max="1" width="4.375" style="1" bestFit="1" customWidth="1"/>
    <col min="2" max="2" width="28.125" style="1" customWidth="1"/>
    <col min="3" max="4" width="15" style="1" customWidth="1"/>
    <col min="5" max="5" width="7.875" style="1" customWidth="1"/>
    <col min="6" max="6" width="15" style="1" customWidth="1"/>
    <col min="7" max="7" width="6.75" style="1" bestFit="1" customWidth="1"/>
    <col min="8" max="10" width="6.75" style="1" customWidth="1"/>
    <col min="11" max="12" width="3.75" style="1" customWidth="1"/>
    <col min="13" max="13" width="6" style="1" bestFit="1" customWidth="1"/>
    <col min="14" max="15" width="3.75" style="1" customWidth="1"/>
    <col min="16" max="16" width="5.5" style="1" bestFit="1" customWidth="1"/>
    <col min="17" max="19" width="15" style="1" customWidth="1"/>
    <col min="20" max="16384" width="8.75" style="1"/>
  </cols>
  <sheetData>
    <row r="1" spans="1:19">
      <c r="B1" s="63" t="s">
        <v>85</v>
      </c>
      <c r="S1" s="65" t="s">
        <v>36</v>
      </c>
    </row>
    <row r="2" spans="1:19" ht="19.5" thickBot="1">
      <c r="B2" s="1" t="s">
        <v>86</v>
      </c>
      <c r="D2" s="1" t="s">
        <v>87</v>
      </c>
      <c r="Q2" s="1" t="s">
        <v>88</v>
      </c>
    </row>
    <row r="3" spans="1:19" ht="31.15" customHeight="1" thickBot="1">
      <c r="B3" s="135" t="s">
        <v>89</v>
      </c>
      <c r="C3" s="136"/>
      <c r="D3" s="137"/>
      <c r="E3" s="137"/>
      <c r="F3" s="137"/>
      <c r="G3" s="151" t="s">
        <v>90</v>
      </c>
      <c r="H3" s="151"/>
      <c r="I3" s="151"/>
      <c r="J3" s="151"/>
      <c r="K3" s="151"/>
      <c r="L3" s="151"/>
      <c r="N3" s="138" t="s">
        <v>91</v>
      </c>
      <c r="O3" s="139"/>
      <c r="P3" s="140"/>
      <c r="Q3" s="141"/>
      <c r="R3" s="142"/>
      <c r="S3" s="143"/>
    </row>
    <row r="4" spans="1:19" ht="7.15" customHeight="1">
      <c r="B4" s="3"/>
      <c r="C4" s="4"/>
      <c r="E4" s="2"/>
    </row>
    <row r="5" spans="1:19" ht="39.6" customHeight="1" thickBot="1">
      <c r="B5" s="144" t="s">
        <v>92</v>
      </c>
      <c r="C5" s="144" t="s">
        <v>93</v>
      </c>
      <c r="D5" s="144" t="s">
        <v>94</v>
      </c>
      <c r="E5" s="146" t="s">
        <v>95</v>
      </c>
      <c r="F5" s="148" t="s">
        <v>96</v>
      </c>
      <c r="G5" s="150" t="s">
        <v>97</v>
      </c>
      <c r="H5" s="150"/>
      <c r="I5" s="150"/>
      <c r="J5" s="150"/>
      <c r="K5" s="129" t="s">
        <v>98</v>
      </c>
      <c r="L5" s="129" t="s">
        <v>99</v>
      </c>
      <c r="M5" s="131" t="s">
        <v>100</v>
      </c>
      <c r="N5" s="133" t="s">
        <v>101</v>
      </c>
      <c r="O5" s="133" t="s">
        <v>102</v>
      </c>
      <c r="P5" s="133" t="s">
        <v>103</v>
      </c>
      <c r="Q5" s="148" t="s">
        <v>104</v>
      </c>
      <c r="R5" s="148" t="s">
        <v>105</v>
      </c>
      <c r="S5" s="148" t="s">
        <v>106</v>
      </c>
    </row>
    <row r="6" spans="1:19" ht="19.5" thickBot="1">
      <c r="B6" s="145"/>
      <c r="C6" s="145"/>
      <c r="D6" s="145"/>
      <c r="E6" s="147"/>
      <c r="F6" s="149"/>
      <c r="G6" s="20" t="s">
        <v>107</v>
      </c>
      <c r="H6" s="20" t="s">
        <v>108</v>
      </c>
      <c r="I6" s="20" t="s">
        <v>109</v>
      </c>
      <c r="J6" s="20" t="s">
        <v>110</v>
      </c>
      <c r="K6" s="130"/>
      <c r="L6" s="130"/>
      <c r="M6" s="132"/>
      <c r="N6" s="134"/>
      <c r="O6" s="134"/>
      <c r="P6" s="134"/>
      <c r="Q6" s="149"/>
      <c r="R6" s="149"/>
      <c r="S6" s="149"/>
    </row>
    <row r="7" spans="1:19" ht="45.6" customHeight="1">
      <c r="A7" s="1">
        <v>1</v>
      </c>
      <c r="B7" s="90"/>
      <c r="C7" s="70"/>
      <c r="D7" s="71"/>
      <c r="E7" s="72"/>
      <c r="F7" s="10"/>
      <c r="G7" s="10"/>
      <c r="H7" s="11"/>
      <c r="I7" s="10"/>
      <c r="J7" s="12"/>
      <c r="K7" s="13">
        <v>3</v>
      </c>
      <c r="L7" s="13">
        <v>2</v>
      </c>
      <c r="M7" s="13" t="str">
        <f>IFERROR(VLOOKUP(Q3,各一覧!B1:C43,2,FALSE),"")</f>
        <v/>
      </c>
      <c r="N7" s="10"/>
      <c r="O7" s="14" t="s">
        <v>111</v>
      </c>
      <c r="P7" s="102" t="str">
        <f>VLOOKUP(入力!B3,入力!D1:M7,5,FALSE)&amp;CHAR(10)&amp;VLOOKUP(入力!B3,入力!D1:M7,6,FALSE)&amp;CHAR(10)&amp;VLOOKUP(入力!B3,入力!D1:M7,7,FALSE)</f>
        <v>衆小
衆比
国審</v>
      </c>
      <c r="Q7" s="50" t="s">
        <v>112</v>
      </c>
      <c r="R7" s="50" t="s">
        <v>113</v>
      </c>
      <c r="S7" s="79"/>
    </row>
    <row r="8" spans="1:19" ht="45.6" customHeight="1">
      <c r="A8" s="1">
        <v>2</v>
      </c>
      <c r="B8" s="91"/>
      <c r="C8" s="73"/>
      <c r="D8" s="74"/>
      <c r="E8" s="75"/>
      <c r="F8" s="5"/>
      <c r="G8" s="5"/>
      <c r="H8" s="6"/>
      <c r="I8" s="5"/>
      <c r="J8" s="7"/>
      <c r="K8" s="8">
        <v>3</v>
      </c>
      <c r="L8" s="8">
        <v>2</v>
      </c>
      <c r="M8" s="8" t="str">
        <f>M7</f>
        <v/>
      </c>
      <c r="N8" s="5"/>
      <c r="O8" s="9" t="s">
        <v>111</v>
      </c>
      <c r="P8" s="103" t="str">
        <f>$P$7</f>
        <v>衆小
衆比
国審</v>
      </c>
      <c r="Q8" s="51" t="s">
        <v>113</v>
      </c>
      <c r="R8" s="51" t="s">
        <v>113</v>
      </c>
      <c r="S8" s="80"/>
    </row>
    <row r="9" spans="1:19" ht="45.6" customHeight="1">
      <c r="A9" s="1">
        <v>3</v>
      </c>
      <c r="B9" s="91"/>
      <c r="C9" s="73"/>
      <c r="D9" s="74"/>
      <c r="E9" s="75"/>
      <c r="F9" s="5"/>
      <c r="G9" s="5"/>
      <c r="H9" s="6"/>
      <c r="I9" s="5"/>
      <c r="J9" s="7"/>
      <c r="K9" s="8">
        <v>3</v>
      </c>
      <c r="L9" s="8">
        <v>2</v>
      </c>
      <c r="M9" s="8" t="str">
        <f t="shared" ref="M9:M72" si="0">M8</f>
        <v/>
      </c>
      <c r="N9" s="5"/>
      <c r="O9" s="9" t="s">
        <v>111</v>
      </c>
      <c r="P9" s="103" t="str">
        <f t="shared" ref="P9:P72" si="1">$P$7</f>
        <v>衆小
衆比
国審</v>
      </c>
      <c r="Q9" s="51" t="s">
        <v>113</v>
      </c>
      <c r="R9" s="51" t="s">
        <v>113</v>
      </c>
      <c r="S9" s="80"/>
    </row>
    <row r="10" spans="1:19" ht="45.6" customHeight="1">
      <c r="A10" s="1">
        <v>4</v>
      </c>
      <c r="B10" s="91"/>
      <c r="C10" s="73"/>
      <c r="D10" s="74"/>
      <c r="E10" s="75"/>
      <c r="F10" s="5"/>
      <c r="G10" s="5"/>
      <c r="H10" s="6"/>
      <c r="I10" s="5"/>
      <c r="J10" s="7"/>
      <c r="K10" s="8">
        <v>3</v>
      </c>
      <c r="L10" s="8">
        <v>2</v>
      </c>
      <c r="M10" s="8" t="str">
        <f t="shared" si="0"/>
        <v/>
      </c>
      <c r="N10" s="5"/>
      <c r="O10" s="9" t="s">
        <v>111</v>
      </c>
      <c r="P10" s="103" t="str">
        <f t="shared" si="1"/>
        <v>衆小
衆比
国審</v>
      </c>
      <c r="Q10" s="51" t="s">
        <v>113</v>
      </c>
      <c r="R10" s="51" t="s">
        <v>113</v>
      </c>
      <c r="S10" s="80"/>
    </row>
    <row r="11" spans="1:19" ht="45.6" customHeight="1" thickBot="1">
      <c r="A11" s="1">
        <v>5</v>
      </c>
      <c r="B11" s="92"/>
      <c r="C11" s="76"/>
      <c r="D11" s="77"/>
      <c r="E11" s="78"/>
      <c r="F11" s="15"/>
      <c r="G11" s="15"/>
      <c r="H11" s="16"/>
      <c r="I11" s="15"/>
      <c r="J11" s="17"/>
      <c r="K11" s="18">
        <v>3</v>
      </c>
      <c r="L11" s="18">
        <v>2</v>
      </c>
      <c r="M11" s="18" t="str">
        <f t="shared" si="0"/>
        <v/>
      </c>
      <c r="N11" s="15"/>
      <c r="O11" s="19" t="s">
        <v>111</v>
      </c>
      <c r="P11" s="104" t="str">
        <f t="shared" si="1"/>
        <v>衆小
衆比
国審</v>
      </c>
      <c r="Q11" s="52" t="s">
        <v>113</v>
      </c>
      <c r="R11" s="52" t="s">
        <v>113</v>
      </c>
      <c r="S11" s="81"/>
    </row>
    <row r="12" spans="1:19" ht="45.6" customHeight="1">
      <c r="A12" s="1">
        <v>6</v>
      </c>
      <c r="B12" s="90"/>
      <c r="C12" s="70"/>
      <c r="D12" s="71"/>
      <c r="E12" s="72"/>
      <c r="F12" s="10"/>
      <c r="G12" s="10"/>
      <c r="H12" s="11"/>
      <c r="I12" s="10"/>
      <c r="J12" s="12"/>
      <c r="K12" s="13">
        <v>3</v>
      </c>
      <c r="L12" s="13">
        <v>2</v>
      </c>
      <c r="M12" s="13" t="str">
        <f t="shared" si="0"/>
        <v/>
      </c>
      <c r="N12" s="10"/>
      <c r="O12" s="14" t="s">
        <v>111</v>
      </c>
      <c r="P12" s="102" t="str">
        <f t="shared" si="1"/>
        <v>衆小
衆比
国審</v>
      </c>
      <c r="Q12" s="50" t="s">
        <v>113</v>
      </c>
      <c r="R12" s="50" t="s">
        <v>113</v>
      </c>
      <c r="S12" s="79"/>
    </row>
    <row r="13" spans="1:19" ht="45.6" customHeight="1">
      <c r="A13" s="1">
        <v>7</v>
      </c>
      <c r="B13" s="91"/>
      <c r="C13" s="73"/>
      <c r="D13" s="74"/>
      <c r="E13" s="75"/>
      <c r="F13" s="5"/>
      <c r="G13" s="5"/>
      <c r="H13" s="6"/>
      <c r="I13" s="5"/>
      <c r="J13" s="7"/>
      <c r="K13" s="8">
        <v>3</v>
      </c>
      <c r="L13" s="8">
        <v>2</v>
      </c>
      <c r="M13" s="8" t="str">
        <f t="shared" si="0"/>
        <v/>
      </c>
      <c r="N13" s="5"/>
      <c r="O13" s="9" t="s">
        <v>111</v>
      </c>
      <c r="P13" s="103" t="str">
        <f t="shared" si="1"/>
        <v>衆小
衆比
国審</v>
      </c>
      <c r="Q13" s="51" t="s">
        <v>113</v>
      </c>
      <c r="R13" s="51" t="s">
        <v>113</v>
      </c>
      <c r="S13" s="80"/>
    </row>
    <row r="14" spans="1:19" ht="45.6" customHeight="1">
      <c r="A14" s="1">
        <v>8</v>
      </c>
      <c r="B14" s="91"/>
      <c r="C14" s="73"/>
      <c r="D14" s="74"/>
      <c r="E14" s="75"/>
      <c r="F14" s="5"/>
      <c r="G14" s="5"/>
      <c r="H14" s="6"/>
      <c r="I14" s="5"/>
      <c r="J14" s="7"/>
      <c r="K14" s="8">
        <v>3</v>
      </c>
      <c r="L14" s="8">
        <v>2</v>
      </c>
      <c r="M14" s="8" t="str">
        <f t="shared" si="0"/>
        <v/>
      </c>
      <c r="N14" s="5"/>
      <c r="O14" s="9" t="s">
        <v>111</v>
      </c>
      <c r="P14" s="103" t="str">
        <f t="shared" si="1"/>
        <v>衆小
衆比
国審</v>
      </c>
      <c r="Q14" s="51" t="s">
        <v>113</v>
      </c>
      <c r="R14" s="51" t="s">
        <v>113</v>
      </c>
      <c r="S14" s="80"/>
    </row>
    <row r="15" spans="1:19" ht="45.6" customHeight="1">
      <c r="A15" s="1">
        <v>9</v>
      </c>
      <c r="B15" s="91"/>
      <c r="C15" s="73"/>
      <c r="D15" s="74"/>
      <c r="E15" s="75"/>
      <c r="F15" s="5"/>
      <c r="G15" s="5"/>
      <c r="H15" s="6"/>
      <c r="I15" s="5"/>
      <c r="J15" s="7"/>
      <c r="K15" s="8">
        <v>3</v>
      </c>
      <c r="L15" s="8">
        <v>2</v>
      </c>
      <c r="M15" s="8" t="str">
        <f t="shared" si="0"/>
        <v/>
      </c>
      <c r="N15" s="5"/>
      <c r="O15" s="9" t="s">
        <v>111</v>
      </c>
      <c r="P15" s="103" t="str">
        <f t="shared" si="1"/>
        <v>衆小
衆比
国審</v>
      </c>
      <c r="Q15" s="51" t="s">
        <v>113</v>
      </c>
      <c r="R15" s="51" t="s">
        <v>113</v>
      </c>
      <c r="S15" s="80"/>
    </row>
    <row r="16" spans="1:19" ht="45.6" customHeight="1" thickBot="1">
      <c r="A16" s="1">
        <v>10</v>
      </c>
      <c r="B16" s="92"/>
      <c r="C16" s="76"/>
      <c r="D16" s="77"/>
      <c r="E16" s="78"/>
      <c r="F16" s="15"/>
      <c r="G16" s="15"/>
      <c r="H16" s="16"/>
      <c r="I16" s="15"/>
      <c r="J16" s="17"/>
      <c r="K16" s="18">
        <v>3</v>
      </c>
      <c r="L16" s="18">
        <v>2</v>
      </c>
      <c r="M16" s="18" t="str">
        <f t="shared" si="0"/>
        <v/>
      </c>
      <c r="N16" s="15"/>
      <c r="O16" s="19" t="s">
        <v>111</v>
      </c>
      <c r="P16" s="104" t="str">
        <f t="shared" si="1"/>
        <v>衆小
衆比
国審</v>
      </c>
      <c r="Q16" s="52" t="s">
        <v>113</v>
      </c>
      <c r="R16" s="52" t="s">
        <v>113</v>
      </c>
      <c r="S16" s="81"/>
    </row>
    <row r="17" spans="1:19" ht="45.6" customHeight="1">
      <c r="A17" s="1">
        <v>11</v>
      </c>
      <c r="B17" s="90"/>
      <c r="C17" s="70"/>
      <c r="D17" s="71"/>
      <c r="E17" s="72"/>
      <c r="F17" s="10"/>
      <c r="G17" s="10"/>
      <c r="H17" s="11"/>
      <c r="I17" s="10"/>
      <c r="J17" s="12"/>
      <c r="K17" s="13">
        <v>3</v>
      </c>
      <c r="L17" s="13">
        <v>2</v>
      </c>
      <c r="M17" s="13" t="str">
        <f t="shared" si="0"/>
        <v/>
      </c>
      <c r="N17" s="10"/>
      <c r="O17" s="14" t="s">
        <v>111</v>
      </c>
      <c r="P17" s="102" t="str">
        <f t="shared" si="1"/>
        <v>衆小
衆比
国審</v>
      </c>
      <c r="Q17" s="50" t="s">
        <v>113</v>
      </c>
      <c r="R17" s="50" t="s">
        <v>113</v>
      </c>
      <c r="S17" s="79"/>
    </row>
    <row r="18" spans="1:19" ht="45.6" customHeight="1">
      <c r="A18" s="1">
        <v>12</v>
      </c>
      <c r="B18" s="91"/>
      <c r="C18" s="73"/>
      <c r="D18" s="74"/>
      <c r="E18" s="75"/>
      <c r="F18" s="5"/>
      <c r="G18" s="5"/>
      <c r="H18" s="6"/>
      <c r="I18" s="5"/>
      <c r="J18" s="7"/>
      <c r="K18" s="8">
        <v>3</v>
      </c>
      <c r="L18" s="8">
        <v>2</v>
      </c>
      <c r="M18" s="8" t="str">
        <f t="shared" si="0"/>
        <v/>
      </c>
      <c r="N18" s="5"/>
      <c r="O18" s="9" t="s">
        <v>111</v>
      </c>
      <c r="P18" s="103" t="str">
        <f t="shared" si="1"/>
        <v>衆小
衆比
国審</v>
      </c>
      <c r="Q18" s="51" t="s">
        <v>113</v>
      </c>
      <c r="R18" s="51" t="s">
        <v>113</v>
      </c>
      <c r="S18" s="80"/>
    </row>
    <row r="19" spans="1:19" ht="45.6" customHeight="1">
      <c r="A19" s="1">
        <v>13</v>
      </c>
      <c r="B19" s="91"/>
      <c r="C19" s="73"/>
      <c r="D19" s="74"/>
      <c r="E19" s="75"/>
      <c r="F19" s="5"/>
      <c r="G19" s="5"/>
      <c r="H19" s="6"/>
      <c r="I19" s="5"/>
      <c r="J19" s="7"/>
      <c r="K19" s="8">
        <v>3</v>
      </c>
      <c r="L19" s="8">
        <v>2</v>
      </c>
      <c r="M19" s="8" t="str">
        <f t="shared" si="0"/>
        <v/>
      </c>
      <c r="N19" s="5"/>
      <c r="O19" s="9" t="s">
        <v>111</v>
      </c>
      <c r="P19" s="103" t="str">
        <f t="shared" si="1"/>
        <v>衆小
衆比
国審</v>
      </c>
      <c r="Q19" s="51" t="s">
        <v>113</v>
      </c>
      <c r="R19" s="51" t="s">
        <v>113</v>
      </c>
      <c r="S19" s="80"/>
    </row>
    <row r="20" spans="1:19" ht="45.6" customHeight="1">
      <c r="A20" s="1">
        <v>14</v>
      </c>
      <c r="B20" s="91"/>
      <c r="C20" s="73"/>
      <c r="D20" s="74"/>
      <c r="E20" s="75"/>
      <c r="F20" s="5"/>
      <c r="G20" s="5"/>
      <c r="H20" s="6"/>
      <c r="I20" s="5"/>
      <c r="J20" s="7"/>
      <c r="K20" s="8">
        <v>3</v>
      </c>
      <c r="L20" s="8">
        <v>2</v>
      </c>
      <c r="M20" s="8" t="str">
        <f t="shared" si="0"/>
        <v/>
      </c>
      <c r="N20" s="5"/>
      <c r="O20" s="9" t="s">
        <v>111</v>
      </c>
      <c r="P20" s="103" t="str">
        <f t="shared" si="1"/>
        <v>衆小
衆比
国審</v>
      </c>
      <c r="Q20" s="51" t="s">
        <v>113</v>
      </c>
      <c r="R20" s="51" t="s">
        <v>113</v>
      </c>
      <c r="S20" s="80"/>
    </row>
    <row r="21" spans="1:19" ht="45.6" customHeight="1" thickBot="1">
      <c r="A21" s="1">
        <v>15</v>
      </c>
      <c r="B21" s="92"/>
      <c r="C21" s="76"/>
      <c r="D21" s="77"/>
      <c r="E21" s="78"/>
      <c r="F21" s="15"/>
      <c r="G21" s="15"/>
      <c r="H21" s="16"/>
      <c r="I21" s="15"/>
      <c r="J21" s="17"/>
      <c r="K21" s="18">
        <v>3</v>
      </c>
      <c r="L21" s="18">
        <v>2</v>
      </c>
      <c r="M21" s="18" t="str">
        <f t="shared" si="0"/>
        <v/>
      </c>
      <c r="N21" s="15"/>
      <c r="O21" s="19" t="s">
        <v>111</v>
      </c>
      <c r="P21" s="104" t="str">
        <f t="shared" si="1"/>
        <v>衆小
衆比
国審</v>
      </c>
      <c r="Q21" s="52" t="s">
        <v>113</v>
      </c>
      <c r="R21" s="52" t="s">
        <v>113</v>
      </c>
      <c r="S21" s="81"/>
    </row>
    <row r="22" spans="1:19" ht="45.6" customHeight="1">
      <c r="A22" s="1">
        <v>16</v>
      </c>
      <c r="B22" s="90"/>
      <c r="C22" s="70"/>
      <c r="D22" s="71"/>
      <c r="E22" s="72"/>
      <c r="F22" s="10"/>
      <c r="G22" s="10"/>
      <c r="H22" s="11"/>
      <c r="I22" s="10"/>
      <c r="J22" s="12"/>
      <c r="K22" s="13">
        <v>3</v>
      </c>
      <c r="L22" s="13">
        <v>2</v>
      </c>
      <c r="M22" s="13" t="str">
        <f>M21</f>
        <v/>
      </c>
      <c r="N22" s="10"/>
      <c r="O22" s="14" t="s">
        <v>111</v>
      </c>
      <c r="P22" s="102" t="str">
        <f t="shared" si="1"/>
        <v>衆小
衆比
国審</v>
      </c>
      <c r="Q22" s="50" t="s">
        <v>113</v>
      </c>
      <c r="R22" s="50" t="s">
        <v>113</v>
      </c>
      <c r="S22" s="79"/>
    </row>
    <row r="23" spans="1:19" ht="45.6" customHeight="1">
      <c r="A23" s="1">
        <v>17</v>
      </c>
      <c r="B23" s="91"/>
      <c r="C23" s="73"/>
      <c r="D23" s="74"/>
      <c r="E23" s="75"/>
      <c r="F23" s="5"/>
      <c r="G23" s="5"/>
      <c r="H23" s="6"/>
      <c r="I23" s="5"/>
      <c r="J23" s="7"/>
      <c r="K23" s="8">
        <v>3</v>
      </c>
      <c r="L23" s="8">
        <v>2</v>
      </c>
      <c r="M23" s="8" t="str">
        <f t="shared" si="0"/>
        <v/>
      </c>
      <c r="N23" s="5"/>
      <c r="O23" s="9" t="s">
        <v>111</v>
      </c>
      <c r="P23" s="103" t="str">
        <f t="shared" si="1"/>
        <v>衆小
衆比
国審</v>
      </c>
      <c r="Q23" s="51" t="s">
        <v>113</v>
      </c>
      <c r="R23" s="51" t="s">
        <v>113</v>
      </c>
      <c r="S23" s="80"/>
    </row>
    <row r="24" spans="1:19" ht="45.6" customHeight="1">
      <c r="A24" s="1">
        <v>18</v>
      </c>
      <c r="B24" s="91"/>
      <c r="C24" s="73"/>
      <c r="D24" s="74"/>
      <c r="E24" s="75"/>
      <c r="F24" s="5"/>
      <c r="G24" s="5"/>
      <c r="H24" s="6"/>
      <c r="I24" s="5"/>
      <c r="J24" s="7"/>
      <c r="K24" s="8">
        <v>3</v>
      </c>
      <c r="L24" s="8">
        <v>2</v>
      </c>
      <c r="M24" s="8" t="str">
        <f t="shared" si="0"/>
        <v/>
      </c>
      <c r="N24" s="5"/>
      <c r="O24" s="9" t="s">
        <v>111</v>
      </c>
      <c r="P24" s="103" t="str">
        <f t="shared" si="1"/>
        <v>衆小
衆比
国審</v>
      </c>
      <c r="Q24" s="51" t="s">
        <v>113</v>
      </c>
      <c r="R24" s="51" t="s">
        <v>113</v>
      </c>
      <c r="S24" s="80"/>
    </row>
    <row r="25" spans="1:19" ht="45.6" customHeight="1">
      <c r="A25" s="1">
        <v>19</v>
      </c>
      <c r="B25" s="91"/>
      <c r="C25" s="73"/>
      <c r="D25" s="74"/>
      <c r="E25" s="75"/>
      <c r="F25" s="5"/>
      <c r="G25" s="5"/>
      <c r="H25" s="6"/>
      <c r="I25" s="5"/>
      <c r="J25" s="7"/>
      <c r="K25" s="8">
        <v>3</v>
      </c>
      <c r="L25" s="8">
        <v>2</v>
      </c>
      <c r="M25" s="8" t="str">
        <f t="shared" si="0"/>
        <v/>
      </c>
      <c r="N25" s="5"/>
      <c r="O25" s="9" t="s">
        <v>111</v>
      </c>
      <c r="P25" s="103" t="str">
        <f t="shared" si="1"/>
        <v>衆小
衆比
国審</v>
      </c>
      <c r="Q25" s="51" t="s">
        <v>113</v>
      </c>
      <c r="R25" s="51" t="s">
        <v>113</v>
      </c>
      <c r="S25" s="80"/>
    </row>
    <row r="26" spans="1:19" ht="45.6" customHeight="1" thickBot="1">
      <c r="A26" s="1">
        <v>20</v>
      </c>
      <c r="B26" s="92"/>
      <c r="C26" s="76"/>
      <c r="D26" s="77"/>
      <c r="E26" s="78"/>
      <c r="F26" s="15"/>
      <c r="G26" s="15"/>
      <c r="H26" s="16"/>
      <c r="I26" s="15"/>
      <c r="J26" s="17"/>
      <c r="K26" s="18">
        <v>3</v>
      </c>
      <c r="L26" s="18">
        <v>2</v>
      </c>
      <c r="M26" s="18" t="str">
        <f t="shared" si="0"/>
        <v/>
      </c>
      <c r="N26" s="15"/>
      <c r="O26" s="19" t="s">
        <v>111</v>
      </c>
      <c r="P26" s="104" t="str">
        <f t="shared" si="1"/>
        <v>衆小
衆比
国審</v>
      </c>
      <c r="Q26" s="52" t="s">
        <v>113</v>
      </c>
      <c r="R26" s="52" t="s">
        <v>113</v>
      </c>
      <c r="S26" s="81"/>
    </row>
    <row r="27" spans="1:19" ht="45.6" customHeight="1">
      <c r="A27" s="1">
        <v>21</v>
      </c>
      <c r="B27" s="90"/>
      <c r="C27" s="70"/>
      <c r="D27" s="71"/>
      <c r="E27" s="72"/>
      <c r="F27" s="10"/>
      <c r="G27" s="10"/>
      <c r="H27" s="11"/>
      <c r="I27" s="10"/>
      <c r="J27" s="12"/>
      <c r="K27" s="13">
        <v>3</v>
      </c>
      <c r="L27" s="13">
        <v>2</v>
      </c>
      <c r="M27" s="13" t="str">
        <f t="shared" si="0"/>
        <v/>
      </c>
      <c r="N27" s="10"/>
      <c r="O27" s="14" t="s">
        <v>111</v>
      </c>
      <c r="P27" s="102" t="str">
        <f t="shared" si="1"/>
        <v>衆小
衆比
国審</v>
      </c>
      <c r="Q27" s="50" t="s">
        <v>113</v>
      </c>
      <c r="R27" s="50" t="s">
        <v>113</v>
      </c>
      <c r="S27" s="79"/>
    </row>
    <row r="28" spans="1:19" ht="45.6" customHeight="1">
      <c r="A28" s="1">
        <v>22</v>
      </c>
      <c r="B28" s="91"/>
      <c r="C28" s="73"/>
      <c r="D28" s="74"/>
      <c r="E28" s="75"/>
      <c r="F28" s="5"/>
      <c r="G28" s="5"/>
      <c r="H28" s="6"/>
      <c r="I28" s="5"/>
      <c r="J28" s="7"/>
      <c r="K28" s="8">
        <v>3</v>
      </c>
      <c r="L28" s="8">
        <v>2</v>
      </c>
      <c r="M28" s="8" t="str">
        <f t="shared" si="0"/>
        <v/>
      </c>
      <c r="N28" s="5"/>
      <c r="O28" s="9" t="s">
        <v>111</v>
      </c>
      <c r="P28" s="103" t="str">
        <f t="shared" si="1"/>
        <v>衆小
衆比
国審</v>
      </c>
      <c r="Q28" s="51" t="s">
        <v>113</v>
      </c>
      <c r="R28" s="51" t="s">
        <v>113</v>
      </c>
      <c r="S28" s="80"/>
    </row>
    <row r="29" spans="1:19" ht="45.6" customHeight="1">
      <c r="A29" s="1">
        <v>23</v>
      </c>
      <c r="B29" s="91"/>
      <c r="C29" s="73"/>
      <c r="D29" s="74"/>
      <c r="E29" s="75"/>
      <c r="F29" s="5"/>
      <c r="G29" s="5"/>
      <c r="H29" s="6"/>
      <c r="I29" s="5"/>
      <c r="J29" s="7"/>
      <c r="K29" s="8">
        <v>3</v>
      </c>
      <c r="L29" s="8">
        <v>2</v>
      </c>
      <c r="M29" s="8" t="str">
        <f t="shared" si="0"/>
        <v/>
      </c>
      <c r="N29" s="5"/>
      <c r="O29" s="9" t="s">
        <v>111</v>
      </c>
      <c r="P29" s="103" t="str">
        <f t="shared" si="1"/>
        <v>衆小
衆比
国審</v>
      </c>
      <c r="Q29" s="51" t="s">
        <v>113</v>
      </c>
      <c r="R29" s="51" t="s">
        <v>113</v>
      </c>
      <c r="S29" s="80"/>
    </row>
    <row r="30" spans="1:19" ht="45.6" customHeight="1">
      <c r="A30" s="1">
        <v>24</v>
      </c>
      <c r="B30" s="91"/>
      <c r="C30" s="73"/>
      <c r="D30" s="74"/>
      <c r="E30" s="75"/>
      <c r="F30" s="5"/>
      <c r="G30" s="5"/>
      <c r="H30" s="6"/>
      <c r="I30" s="5"/>
      <c r="J30" s="7"/>
      <c r="K30" s="8">
        <v>3</v>
      </c>
      <c r="L30" s="8">
        <v>2</v>
      </c>
      <c r="M30" s="8" t="str">
        <f t="shared" si="0"/>
        <v/>
      </c>
      <c r="N30" s="5"/>
      <c r="O30" s="9" t="s">
        <v>111</v>
      </c>
      <c r="P30" s="103" t="str">
        <f t="shared" si="1"/>
        <v>衆小
衆比
国審</v>
      </c>
      <c r="Q30" s="51" t="s">
        <v>113</v>
      </c>
      <c r="R30" s="51" t="s">
        <v>113</v>
      </c>
      <c r="S30" s="80"/>
    </row>
    <row r="31" spans="1:19" ht="45.6" customHeight="1" thickBot="1">
      <c r="A31" s="1">
        <v>25</v>
      </c>
      <c r="B31" s="92"/>
      <c r="C31" s="76"/>
      <c r="D31" s="77"/>
      <c r="E31" s="78"/>
      <c r="F31" s="15"/>
      <c r="G31" s="15"/>
      <c r="H31" s="16"/>
      <c r="I31" s="15"/>
      <c r="J31" s="17"/>
      <c r="K31" s="18">
        <v>3</v>
      </c>
      <c r="L31" s="18">
        <v>2</v>
      </c>
      <c r="M31" s="18" t="str">
        <f t="shared" si="0"/>
        <v/>
      </c>
      <c r="N31" s="15"/>
      <c r="O31" s="19" t="s">
        <v>111</v>
      </c>
      <c r="P31" s="104" t="str">
        <f t="shared" si="1"/>
        <v>衆小
衆比
国審</v>
      </c>
      <c r="Q31" s="52" t="s">
        <v>113</v>
      </c>
      <c r="R31" s="52" t="s">
        <v>113</v>
      </c>
      <c r="S31" s="81"/>
    </row>
    <row r="32" spans="1:19" ht="45.6" customHeight="1">
      <c r="A32" s="1">
        <v>26</v>
      </c>
      <c r="B32" s="90"/>
      <c r="C32" s="70"/>
      <c r="D32" s="71"/>
      <c r="E32" s="72"/>
      <c r="F32" s="10"/>
      <c r="G32" s="10"/>
      <c r="H32" s="11"/>
      <c r="I32" s="10"/>
      <c r="J32" s="12"/>
      <c r="K32" s="13">
        <v>3</v>
      </c>
      <c r="L32" s="13">
        <v>2</v>
      </c>
      <c r="M32" s="13" t="str">
        <f t="shared" si="0"/>
        <v/>
      </c>
      <c r="N32" s="10"/>
      <c r="O32" s="14" t="s">
        <v>111</v>
      </c>
      <c r="P32" s="102" t="str">
        <f t="shared" si="1"/>
        <v>衆小
衆比
国審</v>
      </c>
      <c r="Q32" s="50" t="s">
        <v>113</v>
      </c>
      <c r="R32" s="50" t="s">
        <v>113</v>
      </c>
      <c r="S32" s="79"/>
    </row>
    <row r="33" spans="1:19" ht="45.6" customHeight="1">
      <c r="A33" s="1">
        <v>27</v>
      </c>
      <c r="B33" s="91"/>
      <c r="C33" s="73"/>
      <c r="D33" s="74"/>
      <c r="E33" s="75"/>
      <c r="F33" s="5"/>
      <c r="G33" s="5"/>
      <c r="H33" s="6"/>
      <c r="I33" s="5"/>
      <c r="J33" s="7"/>
      <c r="K33" s="8">
        <v>3</v>
      </c>
      <c r="L33" s="8">
        <v>2</v>
      </c>
      <c r="M33" s="8" t="str">
        <f t="shared" si="0"/>
        <v/>
      </c>
      <c r="N33" s="5"/>
      <c r="O33" s="9" t="s">
        <v>111</v>
      </c>
      <c r="P33" s="103" t="str">
        <f t="shared" si="1"/>
        <v>衆小
衆比
国審</v>
      </c>
      <c r="Q33" s="51" t="s">
        <v>113</v>
      </c>
      <c r="R33" s="51" t="s">
        <v>113</v>
      </c>
      <c r="S33" s="80"/>
    </row>
    <row r="34" spans="1:19" ht="45.6" customHeight="1">
      <c r="A34" s="1">
        <v>28</v>
      </c>
      <c r="B34" s="91"/>
      <c r="C34" s="73"/>
      <c r="D34" s="74"/>
      <c r="E34" s="75"/>
      <c r="F34" s="5"/>
      <c r="G34" s="5"/>
      <c r="H34" s="6"/>
      <c r="I34" s="5"/>
      <c r="J34" s="7"/>
      <c r="K34" s="8">
        <v>3</v>
      </c>
      <c r="L34" s="8">
        <v>2</v>
      </c>
      <c r="M34" s="8" t="str">
        <f t="shared" si="0"/>
        <v/>
      </c>
      <c r="N34" s="5"/>
      <c r="O34" s="9" t="s">
        <v>111</v>
      </c>
      <c r="P34" s="103" t="str">
        <f t="shared" si="1"/>
        <v>衆小
衆比
国審</v>
      </c>
      <c r="Q34" s="51" t="s">
        <v>113</v>
      </c>
      <c r="R34" s="51" t="s">
        <v>113</v>
      </c>
      <c r="S34" s="80"/>
    </row>
    <row r="35" spans="1:19" ht="45.6" customHeight="1">
      <c r="A35" s="1">
        <v>29</v>
      </c>
      <c r="B35" s="91"/>
      <c r="C35" s="73"/>
      <c r="D35" s="74"/>
      <c r="E35" s="75"/>
      <c r="F35" s="5"/>
      <c r="G35" s="5"/>
      <c r="H35" s="6"/>
      <c r="I35" s="5"/>
      <c r="J35" s="7"/>
      <c r="K35" s="8">
        <v>3</v>
      </c>
      <c r="L35" s="8">
        <v>2</v>
      </c>
      <c r="M35" s="8" t="str">
        <f t="shared" si="0"/>
        <v/>
      </c>
      <c r="N35" s="5"/>
      <c r="O35" s="9" t="s">
        <v>111</v>
      </c>
      <c r="P35" s="103" t="str">
        <f t="shared" si="1"/>
        <v>衆小
衆比
国審</v>
      </c>
      <c r="Q35" s="51" t="s">
        <v>113</v>
      </c>
      <c r="R35" s="51" t="s">
        <v>113</v>
      </c>
      <c r="S35" s="80"/>
    </row>
    <row r="36" spans="1:19" ht="45.6" customHeight="1" thickBot="1">
      <c r="A36" s="1">
        <v>30</v>
      </c>
      <c r="B36" s="92"/>
      <c r="C36" s="76"/>
      <c r="D36" s="77"/>
      <c r="E36" s="78"/>
      <c r="F36" s="15"/>
      <c r="G36" s="15"/>
      <c r="H36" s="16"/>
      <c r="I36" s="15"/>
      <c r="J36" s="17"/>
      <c r="K36" s="18">
        <v>3</v>
      </c>
      <c r="L36" s="18">
        <v>2</v>
      </c>
      <c r="M36" s="18" t="str">
        <f t="shared" si="0"/>
        <v/>
      </c>
      <c r="N36" s="15"/>
      <c r="O36" s="19" t="s">
        <v>111</v>
      </c>
      <c r="P36" s="104" t="str">
        <f t="shared" si="1"/>
        <v>衆小
衆比
国審</v>
      </c>
      <c r="Q36" s="52" t="s">
        <v>113</v>
      </c>
      <c r="R36" s="52" t="s">
        <v>113</v>
      </c>
      <c r="S36" s="81"/>
    </row>
    <row r="37" spans="1:19" ht="45.6" customHeight="1">
      <c r="A37" s="1">
        <v>31</v>
      </c>
      <c r="B37" s="90"/>
      <c r="C37" s="70"/>
      <c r="D37" s="71"/>
      <c r="E37" s="72"/>
      <c r="F37" s="10"/>
      <c r="G37" s="10"/>
      <c r="H37" s="11"/>
      <c r="I37" s="10"/>
      <c r="J37" s="12"/>
      <c r="K37" s="13">
        <v>3</v>
      </c>
      <c r="L37" s="13">
        <v>2</v>
      </c>
      <c r="M37" s="13" t="str">
        <f t="shared" si="0"/>
        <v/>
      </c>
      <c r="N37" s="10"/>
      <c r="O37" s="14" t="s">
        <v>111</v>
      </c>
      <c r="P37" s="102" t="str">
        <f t="shared" si="1"/>
        <v>衆小
衆比
国審</v>
      </c>
      <c r="Q37" s="50" t="s">
        <v>113</v>
      </c>
      <c r="R37" s="50" t="s">
        <v>113</v>
      </c>
      <c r="S37" s="79"/>
    </row>
    <row r="38" spans="1:19" ht="45.6" customHeight="1">
      <c r="A38" s="1">
        <v>32</v>
      </c>
      <c r="B38" s="91"/>
      <c r="C38" s="73"/>
      <c r="D38" s="74"/>
      <c r="E38" s="75"/>
      <c r="F38" s="5"/>
      <c r="G38" s="5"/>
      <c r="H38" s="6"/>
      <c r="I38" s="5"/>
      <c r="J38" s="7"/>
      <c r="K38" s="8">
        <v>3</v>
      </c>
      <c r="L38" s="8">
        <v>2</v>
      </c>
      <c r="M38" s="8" t="str">
        <f t="shared" si="0"/>
        <v/>
      </c>
      <c r="N38" s="5"/>
      <c r="O38" s="9" t="s">
        <v>111</v>
      </c>
      <c r="P38" s="103" t="str">
        <f t="shared" si="1"/>
        <v>衆小
衆比
国審</v>
      </c>
      <c r="Q38" s="51" t="s">
        <v>113</v>
      </c>
      <c r="R38" s="51" t="s">
        <v>113</v>
      </c>
      <c r="S38" s="80"/>
    </row>
    <row r="39" spans="1:19" ht="45.6" customHeight="1">
      <c r="A39" s="1">
        <v>33</v>
      </c>
      <c r="B39" s="91"/>
      <c r="C39" s="73"/>
      <c r="D39" s="74"/>
      <c r="E39" s="75"/>
      <c r="F39" s="5"/>
      <c r="G39" s="5"/>
      <c r="H39" s="6"/>
      <c r="I39" s="5"/>
      <c r="J39" s="7"/>
      <c r="K39" s="8">
        <v>3</v>
      </c>
      <c r="L39" s="8">
        <v>2</v>
      </c>
      <c r="M39" s="8" t="str">
        <f t="shared" si="0"/>
        <v/>
      </c>
      <c r="N39" s="5"/>
      <c r="O39" s="9" t="s">
        <v>111</v>
      </c>
      <c r="P39" s="103" t="str">
        <f t="shared" si="1"/>
        <v>衆小
衆比
国審</v>
      </c>
      <c r="Q39" s="51" t="s">
        <v>113</v>
      </c>
      <c r="R39" s="51" t="s">
        <v>113</v>
      </c>
      <c r="S39" s="80"/>
    </row>
    <row r="40" spans="1:19" ht="45.6" customHeight="1">
      <c r="A40" s="1">
        <v>34</v>
      </c>
      <c r="B40" s="91"/>
      <c r="C40" s="73"/>
      <c r="D40" s="74"/>
      <c r="E40" s="75"/>
      <c r="F40" s="5"/>
      <c r="G40" s="5"/>
      <c r="H40" s="6"/>
      <c r="I40" s="5"/>
      <c r="J40" s="7"/>
      <c r="K40" s="8">
        <v>3</v>
      </c>
      <c r="L40" s="8">
        <v>2</v>
      </c>
      <c r="M40" s="8" t="str">
        <f t="shared" si="0"/>
        <v/>
      </c>
      <c r="N40" s="5"/>
      <c r="O40" s="9" t="s">
        <v>111</v>
      </c>
      <c r="P40" s="103" t="str">
        <f t="shared" si="1"/>
        <v>衆小
衆比
国審</v>
      </c>
      <c r="Q40" s="51" t="s">
        <v>113</v>
      </c>
      <c r="R40" s="51" t="s">
        <v>113</v>
      </c>
      <c r="S40" s="80"/>
    </row>
    <row r="41" spans="1:19" ht="45.6" customHeight="1" thickBot="1">
      <c r="A41" s="1">
        <v>35</v>
      </c>
      <c r="B41" s="92"/>
      <c r="C41" s="76"/>
      <c r="D41" s="77"/>
      <c r="E41" s="78"/>
      <c r="F41" s="15"/>
      <c r="G41" s="15"/>
      <c r="H41" s="16"/>
      <c r="I41" s="15"/>
      <c r="J41" s="17"/>
      <c r="K41" s="18">
        <v>3</v>
      </c>
      <c r="L41" s="18">
        <v>2</v>
      </c>
      <c r="M41" s="18" t="str">
        <f t="shared" si="0"/>
        <v/>
      </c>
      <c r="N41" s="15"/>
      <c r="O41" s="19" t="s">
        <v>111</v>
      </c>
      <c r="P41" s="104" t="str">
        <f t="shared" si="1"/>
        <v>衆小
衆比
国審</v>
      </c>
      <c r="Q41" s="52" t="s">
        <v>113</v>
      </c>
      <c r="R41" s="52" t="s">
        <v>113</v>
      </c>
      <c r="S41" s="81"/>
    </row>
    <row r="42" spans="1:19" ht="45.6" customHeight="1">
      <c r="A42" s="1">
        <v>36</v>
      </c>
      <c r="B42" s="90"/>
      <c r="C42" s="70"/>
      <c r="D42" s="71"/>
      <c r="E42" s="72"/>
      <c r="F42" s="10"/>
      <c r="G42" s="10"/>
      <c r="H42" s="11"/>
      <c r="I42" s="10"/>
      <c r="J42" s="12"/>
      <c r="K42" s="13">
        <v>3</v>
      </c>
      <c r="L42" s="13">
        <v>2</v>
      </c>
      <c r="M42" s="13" t="str">
        <f t="shared" si="0"/>
        <v/>
      </c>
      <c r="N42" s="10"/>
      <c r="O42" s="14" t="s">
        <v>111</v>
      </c>
      <c r="P42" s="102" t="str">
        <f t="shared" si="1"/>
        <v>衆小
衆比
国審</v>
      </c>
      <c r="Q42" s="50" t="s">
        <v>113</v>
      </c>
      <c r="R42" s="50" t="s">
        <v>113</v>
      </c>
      <c r="S42" s="79"/>
    </row>
    <row r="43" spans="1:19" ht="45.6" customHeight="1">
      <c r="A43" s="1">
        <v>37</v>
      </c>
      <c r="B43" s="91"/>
      <c r="C43" s="73"/>
      <c r="D43" s="74"/>
      <c r="E43" s="75"/>
      <c r="F43" s="5"/>
      <c r="G43" s="5"/>
      <c r="H43" s="6"/>
      <c r="I43" s="5"/>
      <c r="J43" s="7"/>
      <c r="K43" s="8">
        <v>3</v>
      </c>
      <c r="L43" s="8">
        <v>2</v>
      </c>
      <c r="M43" s="8" t="str">
        <f t="shared" si="0"/>
        <v/>
      </c>
      <c r="N43" s="5"/>
      <c r="O43" s="9" t="s">
        <v>111</v>
      </c>
      <c r="P43" s="103" t="str">
        <f t="shared" si="1"/>
        <v>衆小
衆比
国審</v>
      </c>
      <c r="Q43" s="51" t="s">
        <v>113</v>
      </c>
      <c r="R43" s="51" t="s">
        <v>113</v>
      </c>
      <c r="S43" s="80"/>
    </row>
    <row r="44" spans="1:19" ht="45.6" customHeight="1">
      <c r="A44" s="1">
        <v>38</v>
      </c>
      <c r="B44" s="91"/>
      <c r="C44" s="73"/>
      <c r="D44" s="74"/>
      <c r="E44" s="75"/>
      <c r="F44" s="5"/>
      <c r="G44" s="5"/>
      <c r="H44" s="6"/>
      <c r="I44" s="5"/>
      <c r="J44" s="7"/>
      <c r="K44" s="8">
        <v>3</v>
      </c>
      <c r="L44" s="8">
        <v>2</v>
      </c>
      <c r="M44" s="8" t="str">
        <f t="shared" si="0"/>
        <v/>
      </c>
      <c r="N44" s="5"/>
      <c r="O44" s="9" t="s">
        <v>111</v>
      </c>
      <c r="P44" s="103" t="str">
        <f t="shared" si="1"/>
        <v>衆小
衆比
国審</v>
      </c>
      <c r="Q44" s="51" t="s">
        <v>113</v>
      </c>
      <c r="R44" s="51" t="s">
        <v>113</v>
      </c>
      <c r="S44" s="80"/>
    </row>
    <row r="45" spans="1:19" ht="45.6" customHeight="1">
      <c r="A45" s="1">
        <v>39</v>
      </c>
      <c r="B45" s="91"/>
      <c r="C45" s="73"/>
      <c r="D45" s="74"/>
      <c r="E45" s="75"/>
      <c r="F45" s="5"/>
      <c r="G45" s="5"/>
      <c r="H45" s="6"/>
      <c r="I45" s="5"/>
      <c r="J45" s="7"/>
      <c r="K45" s="8">
        <v>3</v>
      </c>
      <c r="L45" s="8">
        <v>2</v>
      </c>
      <c r="M45" s="8" t="str">
        <f t="shared" si="0"/>
        <v/>
      </c>
      <c r="N45" s="5"/>
      <c r="O45" s="9" t="s">
        <v>111</v>
      </c>
      <c r="P45" s="103" t="str">
        <f t="shared" si="1"/>
        <v>衆小
衆比
国審</v>
      </c>
      <c r="Q45" s="51" t="s">
        <v>113</v>
      </c>
      <c r="R45" s="51" t="s">
        <v>113</v>
      </c>
      <c r="S45" s="80"/>
    </row>
    <row r="46" spans="1:19" ht="45.6" customHeight="1" thickBot="1">
      <c r="A46" s="1">
        <v>40</v>
      </c>
      <c r="B46" s="92"/>
      <c r="C46" s="76"/>
      <c r="D46" s="77"/>
      <c r="E46" s="78"/>
      <c r="F46" s="15"/>
      <c r="G46" s="15"/>
      <c r="H46" s="16"/>
      <c r="I46" s="15"/>
      <c r="J46" s="17"/>
      <c r="K46" s="18">
        <v>3</v>
      </c>
      <c r="L46" s="18">
        <v>2</v>
      </c>
      <c r="M46" s="18" t="str">
        <f t="shared" si="0"/>
        <v/>
      </c>
      <c r="N46" s="15"/>
      <c r="O46" s="19" t="s">
        <v>111</v>
      </c>
      <c r="P46" s="104" t="str">
        <f t="shared" si="1"/>
        <v>衆小
衆比
国審</v>
      </c>
      <c r="Q46" s="52" t="s">
        <v>113</v>
      </c>
      <c r="R46" s="52" t="s">
        <v>113</v>
      </c>
      <c r="S46" s="81"/>
    </row>
    <row r="47" spans="1:19" ht="45.6" customHeight="1">
      <c r="A47" s="1">
        <v>41</v>
      </c>
      <c r="B47" s="90"/>
      <c r="C47" s="70"/>
      <c r="D47" s="71"/>
      <c r="E47" s="72"/>
      <c r="F47" s="10"/>
      <c r="G47" s="10"/>
      <c r="H47" s="11"/>
      <c r="I47" s="10"/>
      <c r="J47" s="12"/>
      <c r="K47" s="13">
        <v>3</v>
      </c>
      <c r="L47" s="13">
        <v>2</v>
      </c>
      <c r="M47" s="13" t="str">
        <f t="shared" si="0"/>
        <v/>
      </c>
      <c r="N47" s="10"/>
      <c r="O47" s="14" t="s">
        <v>111</v>
      </c>
      <c r="P47" s="102" t="str">
        <f t="shared" si="1"/>
        <v>衆小
衆比
国審</v>
      </c>
      <c r="Q47" s="50" t="s">
        <v>113</v>
      </c>
      <c r="R47" s="50" t="s">
        <v>113</v>
      </c>
      <c r="S47" s="79"/>
    </row>
    <row r="48" spans="1:19" ht="45.6" customHeight="1">
      <c r="A48" s="1">
        <v>42</v>
      </c>
      <c r="B48" s="91"/>
      <c r="C48" s="73"/>
      <c r="D48" s="74"/>
      <c r="E48" s="75"/>
      <c r="F48" s="5"/>
      <c r="G48" s="5"/>
      <c r="H48" s="6"/>
      <c r="I48" s="5"/>
      <c r="J48" s="7"/>
      <c r="K48" s="8">
        <v>3</v>
      </c>
      <c r="L48" s="8">
        <v>2</v>
      </c>
      <c r="M48" s="8" t="str">
        <f t="shared" si="0"/>
        <v/>
      </c>
      <c r="N48" s="5"/>
      <c r="O48" s="9" t="s">
        <v>111</v>
      </c>
      <c r="P48" s="103" t="str">
        <f t="shared" si="1"/>
        <v>衆小
衆比
国審</v>
      </c>
      <c r="Q48" s="51" t="s">
        <v>113</v>
      </c>
      <c r="R48" s="51" t="s">
        <v>113</v>
      </c>
      <c r="S48" s="80"/>
    </row>
    <row r="49" spans="1:19" ht="45.6" customHeight="1">
      <c r="A49" s="1">
        <v>43</v>
      </c>
      <c r="B49" s="91"/>
      <c r="C49" s="73"/>
      <c r="D49" s="74"/>
      <c r="E49" s="75"/>
      <c r="F49" s="5"/>
      <c r="G49" s="5"/>
      <c r="H49" s="6"/>
      <c r="I49" s="5"/>
      <c r="J49" s="7"/>
      <c r="K49" s="8">
        <v>3</v>
      </c>
      <c r="L49" s="8">
        <v>2</v>
      </c>
      <c r="M49" s="8" t="str">
        <f t="shared" si="0"/>
        <v/>
      </c>
      <c r="N49" s="5"/>
      <c r="O49" s="9" t="s">
        <v>111</v>
      </c>
      <c r="P49" s="103" t="str">
        <f t="shared" si="1"/>
        <v>衆小
衆比
国審</v>
      </c>
      <c r="Q49" s="51" t="s">
        <v>113</v>
      </c>
      <c r="R49" s="51" t="s">
        <v>113</v>
      </c>
      <c r="S49" s="80"/>
    </row>
    <row r="50" spans="1:19" ht="45.6" customHeight="1">
      <c r="A50" s="1">
        <v>44</v>
      </c>
      <c r="B50" s="91"/>
      <c r="C50" s="73"/>
      <c r="D50" s="74"/>
      <c r="E50" s="75"/>
      <c r="F50" s="5"/>
      <c r="G50" s="5"/>
      <c r="H50" s="6"/>
      <c r="I50" s="5"/>
      <c r="J50" s="7"/>
      <c r="K50" s="8">
        <v>3</v>
      </c>
      <c r="L50" s="8">
        <v>2</v>
      </c>
      <c r="M50" s="8" t="str">
        <f t="shared" si="0"/>
        <v/>
      </c>
      <c r="N50" s="5"/>
      <c r="O50" s="9" t="s">
        <v>111</v>
      </c>
      <c r="P50" s="103" t="str">
        <f t="shared" si="1"/>
        <v>衆小
衆比
国審</v>
      </c>
      <c r="Q50" s="51" t="s">
        <v>113</v>
      </c>
      <c r="R50" s="51" t="s">
        <v>113</v>
      </c>
      <c r="S50" s="80"/>
    </row>
    <row r="51" spans="1:19" ht="45.6" customHeight="1" thickBot="1">
      <c r="A51" s="1">
        <v>45</v>
      </c>
      <c r="B51" s="92"/>
      <c r="C51" s="76"/>
      <c r="D51" s="77"/>
      <c r="E51" s="78"/>
      <c r="F51" s="15"/>
      <c r="G51" s="15"/>
      <c r="H51" s="16"/>
      <c r="I51" s="15"/>
      <c r="J51" s="17"/>
      <c r="K51" s="18">
        <v>3</v>
      </c>
      <c r="L51" s="18">
        <v>2</v>
      </c>
      <c r="M51" s="18" t="str">
        <f t="shared" si="0"/>
        <v/>
      </c>
      <c r="N51" s="15"/>
      <c r="O51" s="19" t="s">
        <v>111</v>
      </c>
      <c r="P51" s="104" t="str">
        <f t="shared" si="1"/>
        <v>衆小
衆比
国審</v>
      </c>
      <c r="Q51" s="52" t="s">
        <v>113</v>
      </c>
      <c r="R51" s="52" t="s">
        <v>113</v>
      </c>
      <c r="S51" s="81"/>
    </row>
    <row r="52" spans="1:19" ht="45.6" customHeight="1">
      <c r="A52" s="1">
        <v>46</v>
      </c>
      <c r="B52" s="90"/>
      <c r="C52" s="70"/>
      <c r="D52" s="71"/>
      <c r="E52" s="72"/>
      <c r="F52" s="10"/>
      <c r="G52" s="10"/>
      <c r="H52" s="11"/>
      <c r="I52" s="10"/>
      <c r="J52" s="12"/>
      <c r="K52" s="13">
        <v>3</v>
      </c>
      <c r="L52" s="13">
        <v>2</v>
      </c>
      <c r="M52" s="13" t="str">
        <f t="shared" si="0"/>
        <v/>
      </c>
      <c r="N52" s="10"/>
      <c r="O52" s="14" t="s">
        <v>111</v>
      </c>
      <c r="P52" s="102" t="str">
        <f t="shared" si="1"/>
        <v>衆小
衆比
国審</v>
      </c>
      <c r="Q52" s="50" t="s">
        <v>113</v>
      </c>
      <c r="R52" s="50" t="s">
        <v>113</v>
      </c>
      <c r="S52" s="79"/>
    </row>
    <row r="53" spans="1:19" ht="45.6" customHeight="1">
      <c r="A53" s="1">
        <v>47</v>
      </c>
      <c r="B53" s="91"/>
      <c r="C53" s="73"/>
      <c r="D53" s="74"/>
      <c r="E53" s="75"/>
      <c r="F53" s="5"/>
      <c r="G53" s="5"/>
      <c r="H53" s="6"/>
      <c r="I53" s="5"/>
      <c r="J53" s="7"/>
      <c r="K53" s="8">
        <v>3</v>
      </c>
      <c r="L53" s="8">
        <v>2</v>
      </c>
      <c r="M53" s="8" t="str">
        <f t="shared" si="0"/>
        <v/>
      </c>
      <c r="N53" s="5"/>
      <c r="O53" s="9" t="s">
        <v>111</v>
      </c>
      <c r="P53" s="103" t="str">
        <f t="shared" si="1"/>
        <v>衆小
衆比
国審</v>
      </c>
      <c r="Q53" s="51" t="s">
        <v>113</v>
      </c>
      <c r="R53" s="51" t="s">
        <v>113</v>
      </c>
      <c r="S53" s="80"/>
    </row>
    <row r="54" spans="1:19" ht="45.6" customHeight="1">
      <c r="A54" s="1">
        <v>48</v>
      </c>
      <c r="B54" s="91"/>
      <c r="C54" s="73"/>
      <c r="D54" s="74"/>
      <c r="E54" s="75"/>
      <c r="F54" s="5"/>
      <c r="G54" s="5"/>
      <c r="H54" s="6"/>
      <c r="I54" s="5"/>
      <c r="J54" s="7"/>
      <c r="K54" s="8">
        <v>3</v>
      </c>
      <c r="L54" s="8">
        <v>2</v>
      </c>
      <c r="M54" s="8" t="str">
        <f t="shared" si="0"/>
        <v/>
      </c>
      <c r="N54" s="5"/>
      <c r="O54" s="9" t="s">
        <v>111</v>
      </c>
      <c r="P54" s="103" t="str">
        <f t="shared" si="1"/>
        <v>衆小
衆比
国審</v>
      </c>
      <c r="Q54" s="51" t="s">
        <v>113</v>
      </c>
      <c r="R54" s="51" t="s">
        <v>113</v>
      </c>
      <c r="S54" s="80"/>
    </row>
    <row r="55" spans="1:19" ht="45.6" customHeight="1">
      <c r="A55" s="1">
        <v>49</v>
      </c>
      <c r="B55" s="91"/>
      <c r="C55" s="73"/>
      <c r="D55" s="74"/>
      <c r="E55" s="75"/>
      <c r="F55" s="5"/>
      <c r="G55" s="5"/>
      <c r="H55" s="6"/>
      <c r="I55" s="5"/>
      <c r="J55" s="7"/>
      <c r="K55" s="8">
        <v>3</v>
      </c>
      <c r="L55" s="8">
        <v>2</v>
      </c>
      <c r="M55" s="8" t="str">
        <f t="shared" si="0"/>
        <v/>
      </c>
      <c r="N55" s="5"/>
      <c r="O55" s="9" t="s">
        <v>111</v>
      </c>
      <c r="P55" s="103" t="str">
        <f t="shared" si="1"/>
        <v>衆小
衆比
国審</v>
      </c>
      <c r="Q55" s="51" t="s">
        <v>113</v>
      </c>
      <c r="R55" s="51" t="s">
        <v>113</v>
      </c>
      <c r="S55" s="80"/>
    </row>
    <row r="56" spans="1:19" ht="45.6" customHeight="1" thickBot="1">
      <c r="A56" s="1">
        <v>50</v>
      </c>
      <c r="B56" s="92"/>
      <c r="C56" s="76"/>
      <c r="D56" s="77"/>
      <c r="E56" s="78"/>
      <c r="F56" s="15"/>
      <c r="G56" s="15"/>
      <c r="H56" s="16"/>
      <c r="I56" s="15"/>
      <c r="J56" s="17"/>
      <c r="K56" s="18">
        <v>3</v>
      </c>
      <c r="L56" s="18">
        <v>2</v>
      </c>
      <c r="M56" s="18" t="str">
        <f t="shared" si="0"/>
        <v/>
      </c>
      <c r="N56" s="15"/>
      <c r="O56" s="19" t="s">
        <v>111</v>
      </c>
      <c r="P56" s="104" t="str">
        <f t="shared" si="1"/>
        <v>衆小
衆比
国審</v>
      </c>
      <c r="Q56" s="52" t="s">
        <v>113</v>
      </c>
      <c r="R56" s="52" t="s">
        <v>113</v>
      </c>
      <c r="S56" s="81"/>
    </row>
    <row r="57" spans="1:19" ht="45.6" customHeight="1">
      <c r="A57" s="1">
        <v>51</v>
      </c>
      <c r="B57" s="90"/>
      <c r="C57" s="70"/>
      <c r="D57" s="71"/>
      <c r="E57" s="72"/>
      <c r="F57" s="10"/>
      <c r="G57" s="10"/>
      <c r="H57" s="11"/>
      <c r="I57" s="10"/>
      <c r="J57" s="12"/>
      <c r="K57" s="13">
        <v>3</v>
      </c>
      <c r="L57" s="13">
        <v>2</v>
      </c>
      <c r="M57" s="13" t="str">
        <f t="shared" si="0"/>
        <v/>
      </c>
      <c r="N57" s="10"/>
      <c r="O57" s="14" t="s">
        <v>111</v>
      </c>
      <c r="P57" s="102" t="str">
        <f t="shared" si="1"/>
        <v>衆小
衆比
国審</v>
      </c>
      <c r="Q57" s="50" t="s">
        <v>113</v>
      </c>
      <c r="R57" s="50" t="s">
        <v>113</v>
      </c>
      <c r="S57" s="79"/>
    </row>
    <row r="58" spans="1:19" ht="45.6" customHeight="1">
      <c r="A58" s="1">
        <v>52</v>
      </c>
      <c r="B58" s="91"/>
      <c r="C58" s="73"/>
      <c r="D58" s="74"/>
      <c r="E58" s="75"/>
      <c r="F58" s="5"/>
      <c r="G58" s="5"/>
      <c r="H58" s="6"/>
      <c r="I58" s="5"/>
      <c r="J58" s="7"/>
      <c r="K58" s="8">
        <v>3</v>
      </c>
      <c r="L58" s="8">
        <v>2</v>
      </c>
      <c r="M58" s="8" t="str">
        <f t="shared" si="0"/>
        <v/>
      </c>
      <c r="N58" s="5"/>
      <c r="O58" s="9" t="s">
        <v>111</v>
      </c>
      <c r="P58" s="103" t="str">
        <f t="shared" si="1"/>
        <v>衆小
衆比
国審</v>
      </c>
      <c r="Q58" s="51" t="s">
        <v>113</v>
      </c>
      <c r="R58" s="51" t="s">
        <v>113</v>
      </c>
      <c r="S58" s="80"/>
    </row>
    <row r="59" spans="1:19" ht="45.6" customHeight="1">
      <c r="A59" s="1">
        <v>53</v>
      </c>
      <c r="B59" s="91"/>
      <c r="C59" s="73"/>
      <c r="D59" s="74"/>
      <c r="E59" s="75"/>
      <c r="F59" s="5"/>
      <c r="G59" s="5"/>
      <c r="H59" s="6"/>
      <c r="I59" s="5"/>
      <c r="J59" s="7"/>
      <c r="K59" s="8">
        <v>3</v>
      </c>
      <c r="L59" s="8">
        <v>2</v>
      </c>
      <c r="M59" s="8" t="str">
        <f t="shared" si="0"/>
        <v/>
      </c>
      <c r="N59" s="5"/>
      <c r="O59" s="9" t="s">
        <v>111</v>
      </c>
      <c r="P59" s="103" t="str">
        <f t="shared" si="1"/>
        <v>衆小
衆比
国審</v>
      </c>
      <c r="Q59" s="51" t="s">
        <v>113</v>
      </c>
      <c r="R59" s="51" t="s">
        <v>113</v>
      </c>
      <c r="S59" s="80"/>
    </row>
    <row r="60" spans="1:19" ht="45.6" customHeight="1">
      <c r="A60" s="1">
        <v>54</v>
      </c>
      <c r="B60" s="91"/>
      <c r="C60" s="73"/>
      <c r="D60" s="74"/>
      <c r="E60" s="75"/>
      <c r="F60" s="5"/>
      <c r="G60" s="5"/>
      <c r="H60" s="6"/>
      <c r="I60" s="5"/>
      <c r="J60" s="7"/>
      <c r="K60" s="8">
        <v>3</v>
      </c>
      <c r="L60" s="8">
        <v>2</v>
      </c>
      <c r="M60" s="8" t="str">
        <f t="shared" si="0"/>
        <v/>
      </c>
      <c r="N60" s="5"/>
      <c r="O60" s="9" t="s">
        <v>111</v>
      </c>
      <c r="P60" s="103" t="str">
        <f t="shared" si="1"/>
        <v>衆小
衆比
国審</v>
      </c>
      <c r="Q60" s="51" t="s">
        <v>113</v>
      </c>
      <c r="R60" s="51" t="s">
        <v>113</v>
      </c>
      <c r="S60" s="80"/>
    </row>
    <row r="61" spans="1:19" ht="45.6" customHeight="1" thickBot="1">
      <c r="A61" s="1">
        <v>55</v>
      </c>
      <c r="B61" s="92"/>
      <c r="C61" s="76"/>
      <c r="D61" s="77"/>
      <c r="E61" s="78"/>
      <c r="F61" s="15"/>
      <c r="G61" s="15"/>
      <c r="H61" s="16"/>
      <c r="I61" s="15"/>
      <c r="J61" s="17"/>
      <c r="K61" s="18">
        <v>3</v>
      </c>
      <c r="L61" s="18">
        <v>2</v>
      </c>
      <c r="M61" s="18" t="str">
        <f t="shared" si="0"/>
        <v/>
      </c>
      <c r="N61" s="15"/>
      <c r="O61" s="19" t="s">
        <v>111</v>
      </c>
      <c r="P61" s="104" t="str">
        <f t="shared" si="1"/>
        <v>衆小
衆比
国審</v>
      </c>
      <c r="Q61" s="52" t="s">
        <v>113</v>
      </c>
      <c r="R61" s="52" t="s">
        <v>113</v>
      </c>
      <c r="S61" s="81"/>
    </row>
    <row r="62" spans="1:19" ht="45.6" customHeight="1">
      <c r="A62" s="1">
        <v>56</v>
      </c>
      <c r="B62" s="90"/>
      <c r="C62" s="70"/>
      <c r="D62" s="71"/>
      <c r="E62" s="72"/>
      <c r="F62" s="10"/>
      <c r="G62" s="10"/>
      <c r="H62" s="11"/>
      <c r="I62" s="10"/>
      <c r="J62" s="12"/>
      <c r="K62" s="13">
        <v>3</v>
      </c>
      <c r="L62" s="13">
        <v>2</v>
      </c>
      <c r="M62" s="13" t="str">
        <f t="shared" si="0"/>
        <v/>
      </c>
      <c r="N62" s="10"/>
      <c r="O62" s="14" t="s">
        <v>111</v>
      </c>
      <c r="P62" s="102" t="str">
        <f t="shared" si="1"/>
        <v>衆小
衆比
国審</v>
      </c>
      <c r="Q62" s="50" t="s">
        <v>113</v>
      </c>
      <c r="R62" s="50" t="s">
        <v>113</v>
      </c>
      <c r="S62" s="79"/>
    </row>
    <row r="63" spans="1:19" ht="45.6" customHeight="1">
      <c r="A63" s="1">
        <v>57</v>
      </c>
      <c r="B63" s="91"/>
      <c r="C63" s="73"/>
      <c r="D63" s="74"/>
      <c r="E63" s="75"/>
      <c r="F63" s="5"/>
      <c r="G63" s="5"/>
      <c r="H63" s="6"/>
      <c r="I63" s="5"/>
      <c r="J63" s="7"/>
      <c r="K63" s="8">
        <v>3</v>
      </c>
      <c r="L63" s="8">
        <v>2</v>
      </c>
      <c r="M63" s="8" t="str">
        <f t="shared" si="0"/>
        <v/>
      </c>
      <c r="N63" s="5"/>
      <c r="O63" s="9" t="s">
        <v>111</v>
      </c>
      <c r="P63" s="103" t="str">
        <f t="shared" si="1"/>
        <v>衆小
衆比
国審</v>
      </c>
      <c r="Q63" s="51" t="s">
        <v>113</v>
      </c>
      <c r="R63" s="51" t="s">
        <v>113</v>
      </c>
      <c r="S63" s="80"/>
    </row>
    <row r="64" spans="1:19" ht="45.6" customHeight="1">
      <c r="A64" s="1">
        <v>58</v>
      </c>
      <c r="B64" s="91"/>
      <c r="C64" s="73"/>
      <c r="D64" s="74"/>
      <c r="E64" s="75"/>
      <c r="F64" s="5"/>
      <c r="G64" s="5"/>
      <c r="H64" s="6"/>
      <c r="I64" s="5"/>
      <c r="J64" s="7"/>
      <c r="K64" s="8">
        <v>3</v>
      </c>
      <c r="L64" s="8">
        <v>2</v>
      </c>
      <c r="M64" s="8" t="str">
        <f t="shared" si="0"/>
        <v/>
      </c>
      <c r="N64" s="5"/>
      <c r="O64" s="9" t="s">
        <v>111</v>
      </c>
      <c r="P64" s="103" t="str">
        <f t="shared" si="1"/>
        <v>衆小
衆比
国審</v>
      </c>
      <c r="Q64" s="51" t="s">
        <v>113</v>
      </c>
      <c r="R64" s="51" t="s">
        <v>113</v>
      </c>
      <c r="S64" s="80"/>
    </row>
    <row r="65" spans="1:19" ht="45.6" customHeight="1">
      <c r="A65" s="1">
        <v>59</v>
      </c>
      <c r="B65" s="91"/>
      <c r="C65" s="73"/>
      <c r="D65" s="74"/>
      <c r="E65" s="75"/>
      <c r="F65" s="5"/>
      <c r="G65" s="5"/>
      <c r="H65" s="6"/>
      <c r="I65" s="5"/>
      <c r="J65" s="7"/>
      <c r="K65" s="8">
        <v>3</v>
      </c>
      <c r="L65" s="8">
        <v>2</v>
      </c>
      <c r="M65" s="8" t="str">
        <f t="shared" si="0"/>
        <v/>
      </c>
      <c r="N65" s="5"/>
      <c r="O65" s="9" t="s">
        <v>111</v>
      </c>
      <c r="P65" s="103" t="str">
        <f t="shared" si="1"/>
        <v>衆小
衆比
国審</v>
      </c>
      <c r="Q65" s="51" t="s">
        <v>113</v>
      </c>
      <c r="R65" s="51" t="s">
        <v>113</v>
      </c>
      <c r="S65" s="80"/>
    </row>
    <row r="66" spans="1:19" ht="45.6" customHeight="1" thickBot="1">
      <c r="A66" s="1">
        <v>60</v>
      </c>
      <c r="B66" s="92"/>
      <c r="C66" s="76"/>
      <c r="D66" s="77"/>
      <c r="E66" s="78"/>
      <c r="F66" s="15"/>
      <c r="G66" s="15"/>
      <c r="H66" s="16"/>
      <c r="I66" s="15"/>
      <c r="J66" s="17"/>
      <c r="K66" s="18">
        <v>3</v>
      </c>
      <c r="L66" s="18">
        <v>2</v>
      </c>
      <c r="M66" s="18" t="str">
        <f t="shared" si="0"/>
        <v/>
      </c>
      <c r="N66" s="15"/>
      <c r="O66" s="19" t="s">
        <v>111</v>
      </c>
      <c r="P66" s="104" t="str">
        <f t="shared" si="1"/>
        <v>衆小
衆比
国審</v>
      </c>
      <c r="Q66" s="52" t="s">
        <v>113</v>
      </c>
      <c r="R66" s="52" t="s">
        <v>113</v>
      </c>
      <c r="S66" s="81"/>
    </row>
    <row r="67" spans="1:19" ht="45.6" customHeight="1">
      <c r="A67" s="1">
        <v>61</v>
      </c>
      <c r="B67" s="90"/>
      <c r="C67" s="70"/>
      <c r="D67" s="71"/>
      <c r="E67" s="72"/>
      <c r="F67" s="10"/>
      <c r="G67" s="10"/>
      <c r="H67" s="11"/>
      <c r="I67" s="10"/>
      <c r="J67" s="12"/>
      <c r="K67" s="13">
        <v>3</v>
      </c>
      <c r="L67" s="13">
        <v>2</v>
      </c>
      <c r="M67" s="13" t="str">
        <f t="shared" si="0"/>
        <v/>
      </c>
      <c r="N67" s="10"/>
      <c r="O67" s="14" t="s">
        <v>111</v>
      </c>
      <c r="P67" s="102" t="str">
        <f t="shared" si="1"/>
        <v>衆小
衆比
国審</v>
      </c>
      <c r="Q67" s="50" t="s">
        <v>113</v>
      </c>
      <c r="R67" s="50" t="s">
        <v>113</v>
      </c>
      <c r="S67" s="79"/>
    </row>
    <row r="68" spans="1:19" ht="45.6" customHeight="1">
      <c r="A68" s="1">
        <v>62</v>
      </c>
      <c r="B68" s="91"/>
      <c r="C68" s="73"/>
      <c r="D68" s="74"/>
      <c r="E68" s="75"/>
      <c r="F68" s="5"/>
      <c r="G68" s="5"/>
      <c r="H68" s="6"/>
      <c r="I68" s="5"/>
      <c r="J68" s="7"/>
      <c r="K68" s="8">
        <v>3</v>
      </c>
      <c r="L68" s="8">
        <v>2</v>
      </c>
      <c r="M68" s="8" t="str">
        <f t="shared" si="0"/>
        <v/>
      </c>
      <c r="N68" s="5"/>
      <c r="O68" s="9" t="s">
        <v>111</v>
      </c>
      <c r="P68" s="103" t="str">
        <f t="shared" si="1"/>
        <v>衆小
衆比
国審</v>
      </c>
      <c r="Q68" s="51" t="s">
        <v>113</v>
      </c>
      <c r="R68" s="51" t="s">
        <v>113</v>
      </c>
      <c r="S68" s="80"/>
    </row>
    <row r="69" spans="1:19" ht="45.6" customHeight="1">
      <c r="A69" s="1">
        <v>63</v>
      </c>
      <c r="B69" s="91"/>
      <c r="C69" s="73"/>
      <c r="D69" s="74"/>
      <c r="E69" s="75"/>
      <c r="F69" s="5"/>
      <c r="G69" s="5"/>
      <c r="H69" s="6"/>
      <c r="I69" s="5"/>
      <c r="J69" s="7"/>
      <c r="K69" s="8">
        <v>3</v>
      </c>
      <c r="L69" s="8">
        <v>2</v>
      </c>
      <c r="M69" s="8" t="str">
        <f t="shared" si="0"/>
        <v/>
      </c>
      <c r="N69" s="5"/>
      <c r="O69" s="9" t="s">
        <v>111</v>
      </c>
      <c r="P69" s="103" t="str">
        <f t="shared" si="1"/>
        <v>衆小
衆比
国審</v>
      </c>
      <c r="Q69" s="51" t="s">
        <v>113</v>
      </c>
      <c r="R69" s="51" t="s">
        <v>113</v>
      </c>
      <c r="S69" s="80"/>
    </row>
    <row r="70" spans="1:19" ht="45.6" customHeight="1">
      <c r="A70" s="1">
        <v>64</v>
      </c>
      <c r="B70" s="91"/>
      <c r="C70" s="73"/>
      <c r="D70" s="74"/>
      <c r="E70" s="75"/>
      <c r="F70" s="5"/>
      <c r="G70" s="5"/>
      <c r="H70" s="6"/>
      <c r="I70" s="5"/>
      <c r="J70" s="7"/>
      <c r="K70" s="8">
        <v>3</v>
      </c>
      <c r="L70" s="8">
        <v>2</v>
      </c>
      <c r="M70" s="8" t="str">
        <f t="shared" si="0"/>
        <v/>
      </c>
      <c r="N70" s="5"/>
      <c r="O70" s="9" t="s">
        <v>111</v>
      </c>
      <c r="P70" s="103" t="str">
        <f t="shared" si="1"/>
        <v>衆小
衆比
国審</v>
      </c>
      <c r="Q70" s="51" t="s">
        <v>113</v>
      </c>
      <c r="R70" s="51" t="s">
        <v>113</v>
      </c>
      <c r="S70" s="80"/>
    </row>
    <row r="71" spans="1:19" ht="45.6" customHeight="1" thickBot="1">
      <c r="A71" s="1">
        <v>65</v>
      </c>
      <c r="B71" s="92"/>
      <c r="C71" s="76"/>
      <c r="D71" s="77"/>
      <c r="E71" s="78"/>
      <c r="F71" s="15"/>
      <c r="G71" s="15"/>
      <c r="H71" s="16"/>
      <c r="I71" s="15"/>
      <c r="J71" s="17"/>
      <c r="K71" s="18">
        <v>3</v>
      </c>
      <c r="L71" s="18">
        <v>2</v>
      </c>
      <c r="M71" s="18" t="str">
        <f t="shared" si="0"/>
        <v/>
      </c>
      <c r="N71" s="15"/>
      <c r="O71" s="19" t="s">
        <v>111</v>
      </c>
      <c r="P71" s="104" t="str">
        <f t="shared" si="1"/>
        <v>衆小
衆比
国審</v>
      </c>
      <c r="Q71" s="52" t="s">
        <v>113</v>
      </c>
      <c r="R71" s="52" t="s">
        <v>113</v>
      </c>
      <c r="S71" s="81"/>
    </row>
    <row r="72" spans="1:19" ht="45.6" customHeight="1">
      <c r="A72" s="1">
        <v>66</v>
      </c>
      <c r="B72" s="90"/>
      <c r="C72" s="70"/>
      <c r="D72" s="71"/>
      <c r="E72" s="72"/>
      <c r="F72" s="10"/>
      <c r="G72" s="10"/>
      <c r="H72" s="11"/>
      <c r="I72" s="10"/>
      <c r="J72" s="12"/>
      <c r="K72" s="13">
        <v>3</v>
      </c>
      <c r="L72" s="13">
        <v>2</v>
      </c>
      <c r="M72" s="13" t="str">
        <f t="shared" si="0"/>
        <v/>
      </c>
      <c r="N72" s="10"/>
      <c r="O72" s="14" t="s">
        <v>111</v>
      </c>
      <c r="P72" s="102" t="str">
        <f t="shared" si="1"/>
        <v>衆小
衆比
国審</v>
      </c>
      <c r="Q72" s="50" t="s">
        <v>113</v>
      </c>
      <c r="R72" s="50" t="s">
        <v>113</v>
      </c>
      <c r="S72" s="79"/>
    </row>
    <row r="73" spans="1:19" ht="45.6" customHeight="1">
      <c r="A73" s="1">
        <v>67</v>
      </c>
      <c r="B73" s="91"/>
      <c r="C73" s="73"/>
      <c r="D73" s="74"/>
      <c r="E73" s="75"/>
      <c r="F73" s="5"/>
      <c r="G73" s="5"/>
      <c r="H73" s="6"/>
      <c r="I73" s="5"/>
      <c r="J73" s="7"/>
      <c r="K73" s="8">
        <v>3</v>
      </c>
      <c r="L73" s="8">
        <v>2</v>
      </c>
      <c r="M73" s="8" t="str">
        <f t="shared" ref="M73:M136" si="2">M72</f>
        <v/>
      </c>
      <c r="N73" s="5"/>
      <c r="O73" s="9" t="s">
        <v>111</v>
      </c>
      <c r="P73" s="103" t="str">
        <f t="shared" ref="P73:P136" si="3">$P$7</f>
        <v>衆小
衆比
国審</v>
      </c>
      <c r="Q73" s="51" t="s">
        <v>113</v>
      </c>
      <c r="R73" s="51" t="s">
        <v>113</v>
      </c>
      <c r="S73" s="80"/>
    </row>
    <row r="74" spans="1:19" ht="45.6" customHeight="1">
      <c r="A74" s="1">
        <v>68</v>
      </c>
      <c r="B74" s="91"/>
      <c r="C74" s="73"/>
      <c r="D74" s="74"/>
      <c r="E74" s="75"/>
      <c r="F74" s="5"/>
      <c r="G74" s="5"/>
      <c r="H74" s="6"/>
      <c r="I74" s="5"/>
      <c r="J74" s="7"/>
      <c r="K74" s="8">
        <v>3</v>
      </c>
      <c r="L74" s="8">
        <v>2</v>
      </c>
      <c r="M74" s="8" t="str">
        <f t="shared" si="2"/>
        <v/>
      </c>
      <c r="N74" s="5"/>
      <c r="O74" s="9" t="s">
        <v>111</v>
      </c>
      <c r="P74" s="103" t="str">
        <f t="shared" si="3"/>
        <v>衆小
衆比
国審</v>
      </c>
      <c r="Q74" s="51" t="s">
        <v>113</v>
      </c>
      <c r="R74" s="51" t="s">
        <v>113</v>
      </c>
      <c r="S74" s="80"/>
    </row>
    <row r="75" spans="1:19" ht="45.6" customHeight="1">
      <c r="A75" s="1">
        <v>69</v>
      </c>
      <c r="B75" s="91"/>
      <c r="C75" s="73"/>
      <c r="D75" s="74"/>
      <c r="E75" s="75"/>
      <c r="F75" s="5"/>
      <c r="G75" s="5"/>
      <c r="H75" s="6"/>
      <c r="I75" s="5"/>
      <c r="J75" s="7"/>
      <c r="K75" s="8">
        <v>3</v>
      </c>
      <c r="L75" s="8">
        <v>2</v>
      </c>
      <c r="M75" s="8" t="str">
        <f t="shared" si="2"/>
        <v/>
      </c>
      <c r="N75" s="5"/>
      <c r="O75" s="9" t="s">
        <v>111</v>
      </c>
      <c r="P75" s="103" t="str">
        <f t="shared" si="3"/>
        <v>衆小
衆比
国審</v>
      </c>
      <c r="Q75" s="51" t="s">
        <v>113</v>
      </c>
      <c r="R75" s="51" t="s">
        <v>113</v>
      </c>
      <c r="S75" s="80"/>
    </row>
    <row r="76" spans="1:19" ht="45.6" customHeight="1" thickBot="1">
      <c r="A76" s="1">
        <v>70</v>
      </c>
      <c r="B76" s="92"/>
      <c r="C76" s="76"/>
      <c r="D76" s="77"/>
      <c r="E76" s="78"/>
      <c r="F76" s="15"/>
      <c r="G76" s="15"/>
      <c r="H76" s="16"/>
      <c r="I76" s="15"/>
      <c r="J76" s="17"/>
      <c r="K76" s="18">
        <v>3</v>
      </c>
      <c r="L76" s="18">
        <v>2</v>
      </c>
      <c r="M76" s="18" t="str">
        <f t="shared" si="2"/>
        <v/>
      </c>
      <c r="N76" s="15"/>
      <c r="O76" s="19" t="s">
        <v>111</v>
      </c>
      <c r="P76" s="104" t="str">
        <f t="shared" si="3"/>
        <v>衆小
衆比
国審</v>
      </c>
      <c r="Q76" s="52" t="s">
        <v>113</v>
      </c>
      <c r="R76" s="52" t="s">
        <v>113</v>
      </c>
      <c r="S76" s="81"/>
    </row>
    <row r="77" spans="1:19" ht="45.6" customHeight="1">
      <c r="A77" s="1">
        <v>71</v>
      </c>
      <c r="B77" s="90"/>
      <c r="C77" s="70"/>
      <c r="D77" s="71"/>
      <c r="E77" s="72"/>
      <c r="F77" s="10"/>
      <c r="G77" s="10"/>
      <c r="H77" s="11"/>
      <c r="I77" s="10"/>
      <c r="J77" s="12"/>
      <c r="K77" s="13">
        <v>3</v>
      </c>
      <c r="L77" s="13">
        <v>2</v>
      </c>
      <c r="M77" s="13" t="str">
        <f t="shared" si="2"/>
        <v/>
      </c>
      <c r="N77" s="10"/>
      <c r="O77" s="14" t="s">
        <v>111</v>
      </c>
      <c r="P77" s="102" t="str">
        <f t="shared" si="3"/>
        <v>衆小
衆比
国審</v>
      </c>
      <c r="Q77" s="50" t="s">
        <v>113</v>
      </c>
      <c r="R77" s="50" t="s">
        <v>113</v>
      </c>
      <c r="S77" s="79"/>
    </row>
    <row r="78" spans="1:19" ht="45.6" customHeight="1">
      <c r="A78" s="1">
        <v>72</v>
      </c>
      <c r="B78" s="91"/>
      <c r="C78" s="73"/>
      <c r="D78" s="74"/>
      <c r="E78" s="75"/>
      <c r="F78" s="5"/>
      <c r="G78" s="5"/>
      <c r="H78" s="6"/>
      <c r="I78" s="5"/>
      <c r="J78" s="7"/>
      <c r="K78" s="8">
        <v>3</v>
      </c>
      <c r="L78" s="8">
        <v>2</v>
      </c>
      <c r="M78" s="8" t="str">
        <f t="shared" si="2"/>
        <v/>
      </c>
      <c r="N78" s="5"/>
      <c r="O78" s="9" t="s">
        <v>111</v>
      </c>
      <c r="P78" s="103" t="str">
        <f t="shared" si="3"/>
        <v>衆小
衆比
国審</v>
      </c>
      <c r="Q78" s="51" t="s">
        <v>113</v>
      </c>
      <c r="R78" s="51" t="s">
        <v>113</v>
      </c>
      <c r="S78" s="80"/>
    </row>
    <row r="79" spans="1:19" ht="45.6" customHeight="1">
      <c r="A79" s="1">
        <v>73</v>
      </c>
      <c r="B79" s="91"/>
      <c r="C79" s="73"/>
      <c r="D79" s="74"/>
      <c r="E79" s="75"/>
      <c r="F79" s="5"/>
      <c r="G79" s="5"/>
      <c r="H79" s="6"/>
      <c r="I79" s="5"/>
      <c r="J79" s="7"/>
      <c r="K79" s="8">
        <v>3</v>
      </c>
      <c r="L79" s="8">
        <v>2</v>
      </c>
      <c r="M79" s="8" t="str">
        <f t="shared" si="2"/>
        <v/>
      </c>
      <c r="N79" s="5"/>
      <c r="O79" s="9" t="s">
        <v>111</v>
      </c>
      <c r="P79" s="103" t="str">
        <f t="shared" si="3"/>
        <v>衆小
衆比
国審</v>
      </c>
      <c r="Q79" s="51" t="s">
        <v>113</v>
      </c>
      <c r="R79" s="51" t="s">
        <v>113</v>
      </c>
      <c r="S79" s="80"/>
    </row>
    <row r="80" spans="1:19" ht="45.6" customHeight="1">
      <c r="A80" s="1">
        <v>74</v>
      </c>
      <c r="B80" s="91"/>
      <c r="C80" s="73"/>
      <c r="D80" s="74"/>
      <c r="E80" s="75"/>
      <c r="F80" s="5"/>
      <c r="G80" s="5"/>
      <c r="H80" s="6"/>
      <c r="I80" s="5"/>
      <c r="J80" s="7"/>
      <c r="K80" s="8">
        <v>3</v>
      </c>
      <c r="L80" s="8">
        <v>2</v>
      </c>
      <c r="M80" s="8" t="str">
        <f t="shared" si="2"/>
        <v/>
      </c>
      <c r="N80" s="5"/>
      <c r="O80" s="9" t="s">
        <v>111</v>
      </c>
      <c r="P80" s="103" t="str">
        <f t="shared" si="3"/>
        <v>衆小
衆比
国審</v>
      </c>
      <c r="Q80" s="51" t="s">
        <v>113</v>
      </c>
      <c r="R80" s="51" t="s">
        <v>113</v>
      </c>
      <c r="S80" s="80"/>
    </row>
    <row r="81" spans="1:19" ht="45.6" customHeight="1" thickBot="1">
      <c r="A81" s="1">
        <v>75</v>
      </c>
      <c r="B81" s="92"/>
      <c r="C81" s="76"/>
      <c r="D81" s="77"/>
      <c r="E81" s="78"/>
      <c r="F81" s="15"/>
      <c r="G81" s="15"/>
      <c r="H81" s="16"/>
      <c r="I81" s="15"/>
      <c r="J81" s="17"/>
      <c r="K81" s="18">
        <v>3</v>
      </c>
      <c r="L81" s="18">
        <v>2</v>
      </c>
      <c r="M81" s="18" t="str">
        <f t="shared" si="2"/>
        <v/>
      </c>
      <c r="N81" s="15"/>
      <c r="O81" s="19" t="s">
        <v>111</v>
      </c>
      <c r="P81" s="104" t="str">
        <f t="shared" si="3"/>
        <v>衆小
衆比
国審</v>
      </c>
      <c r="Q81" s="52" t="s">
        <v>113</v>
      </c>
      <c r="R81" s="52" t="s">
        <v>113</v>
      </c>
      <c r="S81" s="81"/>
    </row>
    <row r="82" spans="1:19" ht="45.6" customHeight="1">
      <c r="A82" s="1">
        <v>76</v>
      </c>
      <c r="B82" s="90"/>
      <c r="C82" s="70"/>
      <c r="D82" s="71"/>
      <c r="E82" s="72"/>
      <c r="F82" s="10"/>
      <c r="G82" s="10"/>
      <c r="H82" s="11"/>
      <c r="I82" s="10"/>
      <c r="J82" s="12"/>
      <c r="K82" s="13">
        <v>3</v>
      </c>
      <c r="L82" s="13">
        <v>2</v>
      </c>
      <c r="M82" s="13" t="str">
        <f t="shared" si="2"/>
        <v/>
      </c>
      <c r="N82" s="10"/>
      <c r="O82" s="14" t="s">
        <v>111</v>
      </c>
      <c r="P82" s="102" t="str">
        <f t="shared" si="3"/>
        <v>衆小
衆比
国審</v>
      </c>
      <c r="Q82" s="50" t="s">
        <v>113</v>
      </c>
      <c r="R82" s="50" t="s">
        <v>113</v>
      </c>
      <c r="S82" s="79"/>
    </row>
    <row r="83" spans="1:19" ht="45.6" customHeight="1">
      <c r="A83" s="1">
        <v>77</v>
      </c>
      <c r="B83" s="91"/>
      <c r="C83" s="73"/>
      <c r="D83" s="74"/>
      <c r="E83" s="75"/>
      <c r="F83" s="5"/>
      <c r="G83" s="5"/>
      <c r="H83" s="6"/>
      <c r="I83" s="5"/>
      <c r="J83" s="7"/>
      <c r="K83" s="8">
        <v>3</v>
      </c>
      <c r="L83" s="8">
        <v>2</v>
      </c>
      <c r="M83" s="8" t="str">
        <f t="shared" si="2"/>
        <v/>
      </c>
      <c r="N83" s="5"/>
      <c r="O83" s="9" t="s">
        <v>111</v>
      </c>
      <c r="P83" s="103" t="str">
        <f t="shared" si="3"/>
        <v>衆小
衆比
国審</v>
      </c>
      <c r="Q83" s="51" t="s">
        <v>113</v>
      </c>
      <c r="R83" s="51" t="s">
        <v>113</v>
      </c>
      <c r="S83" s="80"/>
    </row>
    <row r="84" spans="1:19" ht="45.6" customHeight="1">
      <c r="A84" s="1">
        <v>78</v>
      </c>
      <c r="B84" s="91"/>
      <c r="C84" s="73"/>
      <c r="D84" s="74"/>
      <c r="E84" s="75"/>
      <c r="F84" s="5"/>
      <c r="G84" s="5"/>
      <c r="H84" s="6"/>
      <c r="I84" s="5"/>
      <c r="J84" s="7"/>
      <c r="K84" s="8">
        <v>3</v>
      </c>
      <c r="L84" s="8">
        <v>2</v>
      </c>
      <c r="M84" s="8" t="str">
        <f t="shared" si="2"/>
        <v/>
      </c>
      <c r="N84" s="5"/>
      <c r="O84" s="9" t="s">
        <v>111</v>
      </c>
      <c r="P84" s="103" t="str">
        <f t="shared" si="3"/>
        <v>衆小
衆比
国審</v>
      </c>
      <c r="Q84" s="51" t="s">
        <v>113</v>
      </c>
      <c r="R84" s="51" t="s">
        <v>113</v>
      </c>
      <c r="S84" s="80"/>
    </row>
    <row r="85" spans="1:19" ht="45.6" customHeight="1">
      <c r="A85" s="1">
        <v>79</v>
      </c>
      <c r="B85" s="91"/>
      <c r="C85" s="73"/>
      <c r="D85" s="74"/>
      <c r="E85" s="75"/>
      <c r="F85" s="5"/>
      <c r="G85" s="5"/>
      <c r="H85" s="6"/>
      <c r="I85" s="5"/>
      <c r="J85" s="7"/>
      <c r="K85" s="8">
        <v>3</v>
      </c>
      <c r="L85" s="8">
        <v>2</v>
      </c>
      <c r="M85" s="8" t="str">
        <f t="shared" si="2"/>
        <v/>
      </c>
      <c r="N85" s="5"/>
      <c r="O85" s="9" t="s">
        <v>111</v>
      </c>
      <c r="P85" s="103" t="str">
        <f t="shared" si="3"/>
        <v>衆小
衆比
国審</v>
      </c>
      <c r="Q85" s="51" t="s">
        <v>113</v>
      </c>
      <c r="R85" s="51" t="s">
        <v>113</v>
      </c>
      <c r="S85" s="80"/>
    </row>
    <row r="86" spans="1:19" ht="45.6" customHeight="1" thickBot="1">
      <c r="A86" s="1">
        <v>80</v>
      </c>
      <c r="B86" s="92"/>
      <c r="C86" s="76"/>
      <c r="D86" s="77"/>
      <c r="E86" s="78"/>
      <c r="F86" s="15"/>
      <c r="G86" s="15"/>
      <c r="H86" s="16"/>
      <c r="I86" s="15"/>
      <c r="J86" s="17"/>
      <c r="K86" s="18">
        <v>3</v>
      </c>
      <c r="L86" s="18">
        <v>2</v>
      </c>
      <c r="M86" s="18" t="str">
        <f t="shared" si="2"/>
        <v/>
      </c>
      <c r="N86" s="15"/>
      <c r="O86" s="19" t="s">
        <v>111</v>
      </c>
      <c r="P86" s="104" t="str">
        <f t="shared" si="3"/>
        <v>衆小
衆比
国審</v>
      </c>
      <c r="Q86" s="52" t="s">
        <v>113</v>
      </c>
      <c r="R86" s="52" t="s">
        <v>113</v>
      </c>
      <c r="S86" s="81"/>
    </row>
    <row r="87" spans="1:19" ht="45.6" customHeight="1">
      <c r="A87" s="1">
        <v>81</v>
      </c>
      <c r="B87" s="90"/>
      <c r="C87" s="70"/>
      <c r="D87" s="71"/>
      <c r="E87" s="72"/>
      <c r="F87" s="10"/>
      <c r="G87" s="10"/>
      <c r="H87" s="11"/>
      <c r="I87" s="10"/>
      <c r="J87" s="12"/>
      <c r="K87" s="13">
        <v>3</v>
      </c>
      <c r="L87" s="13">
        <v>2</v>
      </c>
      <c r="M87" s="13" t="str">
        <f t="shared" si="2"/>
        <v/>
      </c>
      <c r="N87" s="10"/>
      <c r="O87" s="14" t="s">
        <v>111</v>
      </c>
      <c r="P87" s="102" t="str">
        <f t="shared" si="3"/>
        <v>衆小
衆比
国審</v>
      </c>
      <c r="Q87" s="50" t="s">
        <v>113</v>
      </c>
      <c r="R87" s="50" t="s">
        <v>113</v>
      </c>
      <c r="S87" s="79"/>
    </row>
    <row r="88" spans="1:19" ht="45.6" customHeight="1">
      <c r="A88" s="1">
        <v>82</v>
      </c>
      <c r="B88" s="91"/>
      <c r="C88" s="73"/>
      <c r="D88" s="74"/>
      <c r="E88" s="75"/>
      <c r="F88" s="5"/>
      <c r="G88" s="5"/>
      <c r="H88" s="6"/>
      <c r="I88" s="5"/>
      <c r="J88" s="7"/>
      <c r="K88" s="8">
        <v>3</v>
      </c>
      <c r="L88" s="8">
        <v>2</v>
      </c>
      <c r="M88" s="8" t="str">
        <f t="shared" si="2"/>
        <v/>
      </c>
      <c r="N88" s="5"/>
      <c r="O88" s="9" t="s">
        <v>111</v>
      </c>
      <c r="P88" s="103" t="str">
        <f t="shared" si="3"/>
        <v>衆小
衆比
国審</v>
      </c>
      <c r="Q88" s="51" t="s">
        <v>113</v>
      </c>
      <c r="R88" s="51" t="s">
        <v>113</v>
      </c>
      <c r="S88" s="80"/>
    </row>
    <row r="89" spans="1:19" ht="45.6" customHeight="1">
      <c r="A89" s="1">
        <v>83</v>
      </c>
      <c r="B89" s="91"/>
      <c r="C89" s="73"/>
      <c r="D89" s="74"/>
      <c r="E89" s="75"/>
      <c r="F89" s="5"/>
      <c r="G89" s="5"/>
      <c r="H89" s="6"/>
      <c r="I89" s="5"/>
      <c r="J89" s="7"/>
      <c r="K89" s="8">
        <v>3</v>
      </c>
      <c r="L89" s="8">
        <v>2</v>
      </c>
      <c r="M89" s="8" t="str">
        <f t="shared" si="2"/>
        <v/>
      </c>
      <c r="N89" s="5"/>
      <c r="O89" s="9" t="s">
        <v>111</v>
      </c>
      <c r="P89" s="103" t="str">
        <f t="shared" si="3"/>
        <v>衆小
衆比
国審</v>
      </c>
      <c r="Q89" s="51" t="s">
        <v>113</v>
      </c>
      <c r="R89" s="51" t="s">
        <v>113</v>
      </c>
      <c r="S89" s="80"/>
    </row>
    <row r="90" spans="1:19" ht="45.6" customHeight="1">
      <c r="A90" s="1">
        <v>84</v>
      </c>
      <c r="B90" s="91"/>
      <c r="C90" s="73"/>
      <c r="D90" s="74"/>
      <c r="E90" s="75"/>
      <c r="F90" s="5"/>
      <c r="G90" s="5"/>
      <c r="H90" s="6"/>
      <c r="I90" s="5"/>
      <c r="J90" s="7"/>
      <c r="K90" s="8">
        <v>3</v>
      </c>
      <c r="L90" s="8">
        <v>2</v>
      </c>
      <c r="M90" s="8" t="str">
        <f t="shared" si="2"/>
        <v/>
      </c>
      <c r="N90" s="5"/>
      <c r="O90" s="9" t="s">
        <v>111</v>
      </c>
      <c r="P90" s="103" t="str">
        <f t="shared" si="3"/>
        <v>衆小
衆比
国審</v>
      </c>
      <c r="Q90" s="51" t="s">
        <v>113</v>
      </c>
      <c r="R90" s="51" t="s">
        <v>113</v>
      </c>
      <c r="S90" s="80"/>
    </row>
    <row r="91" spans="1:19" ht="45.6" customHeight="1" thickBot="1">
      <c r="A91" s="1">
        <v>85</v>
      </c>
      <c r="B91" s="92"/>
      <c r="C91" s="76"/>
      <c r="D91" s="77"/>
      <c r="E91" s="78"/>
      <c r="F91" s="15"/>
      <c r="G91" s="15"/>
      <c r="H91" s="16"/>
      <c r="I91" s="15"/>
      <c r="J91" s="17"/>
      <c r="K91" s="18">
        <v>3</v>
      </c>
      <c r="L91" s="18">
        <v>2</v>
      </c>
      <c r="M91" s="18" t="str">
        <f t="shared" si="2"/>
        <v/>
      </c>
      <c r="N91" s="15"/>
      <c r="O91" s="19" t="s">
        <v>111</v>
      </c>
      <c r="P91" s="104" t="str">
        <f t="shared" si="3"/>
        <v>衆小
衆比
国審</v>
      </c>
      <c r="Q91" s="52" t="s">
        <v>113</v>
      </c>
      <c r="R91" s="52" t="s">
        <v>113</v>
      </c>
      <c r="S91" s="81"/>
    </row>
    <row r="92" spans="1:19" ht="45.6" customHeight="1">
      <c r="A92" s="1">
        <v>86</v>
      </c>
      <c r="B92" s="90"/>
      <c r="C92" s="70"/>
      <c r="D92" s="71"/>
      <c r="E92" s="72"/>
      <c r="F92" s="10"/>
      <c r="G92" s="10"/>
      <c r="H92" s="11"/>
      <c r="I92" s="10"/>
      <c r="J92" s="12"/>
      <c r="K92" s="13">
        <v>3</v>
      </c>
      <c r="L92" s="13">
        <v>2</v>
      </c>
      <c r="M92" s="13" t="str">
        <f t="shared" si="2"/>
        <v/>
      </c>
      <c r="N92" s="10"/>
      <c r="O92" s="14" t="s">
        <v>111</v>
      </c>
      <c r="P92" s="102" t="str">
        <f t="shared" si="3"/>
        <v>衆小
衆比
国審</v>
      </c>
      <c r="Q92" s="50" t="s">
        <v>113</v>
      </c>
      <c r="R92" s="50" t="s">
        <v>113</v>
      </c>
      <c r="S92" s="79"/>
    </row>
    <row r="93" spans="1:19" ht="45.6" customHeight="1">
      <c r="A93" s="1">
        <v>87</v>
      </c>
      <c r="B93" s="91"/>
      <c r="C93" s="73"/>
      <c r="D93" s="74"/>
      <c r="E93" s="75"/>
      <c r="F93" s="5"/>
      <c r="G93" s="5"/>
      <c r="H93" s="6"/>
      <c r="I93" s="5"/>
      <c r="J93" s="7"/>
      <c r="K93" s="8">
        <v>3</v>
      </c>
      <c r="L93" s="8">
        <v>2</v>
      </c>
      <c r="M93" s="8" t="str">
        <f t="shared" si="2"/>
        <v/>
      </c>
      <c r="N93" s="5"/>
      <c r="O93" s="9" t="s">
        <v>111</v>
      </c>
      <c r="P93" s="103" t="str">
        <f t="shared" si="3"/>
        <v>衆小
衆比
国審</v>
      </c>
      <c r="Q93" s="51" t="s">
        <v>113</v>
      </c>
      <c r="R93" s="51" t="s">
        <v>113</v>
      </c>
      <c r="S93" s="80"/>
    </row>
    <row r="94" spans="1:19" ht="45.6" customHeight="1">
      <c r="A94" s="1">
        <v>88</v>
      </c>
      <c r="B94" s="91"/>
      <c r="C94" s="73"/>
      <c r="D94" s="74"/>
      <c r="E94" s="75"/>
      <c r="F94" s="5"/>
      <c r="G94" s="5"/>
      <c r="H94" s="6"/>
      <c r="I94" s="5"/>
      <c r="J94" s="7"/>
      <c r="K94" s="8">
        <v>3</v>
      </c>
      <c r="L94" s="8">
        <v>2</v>
      </c>
      <c r="M94" s="8" t="str">
        <f t="shared" si="2"/>
        <v/>
      </c>
      <c r="N94" s="5"/>
      <c r="O94" s="9" t="s">
        <v>111</v>
      </c>
      <c r="P94" s="103" t="str">
        <f t="shared" si="3"/>
        <v>衆小
衆比
国審</v>
      </c>
      <c r="Q94" s="51" t="s">
        <v>113</v>
      </c>
      <c r="R94" s="51" t="s">
        <v>113</v>
      </c>
      <c r="S94" s="80"/>
    </row>
    <row r="95" spans="1:19" ht="45.6" customHeight="1">
      <c r="A95" s="1">
        <v>89</v>
      </c>
      <c r="B95" s="91"/>
      <c r="C95" s="73"/>
      <c r="D95" s="74"/>
      <c r="E95" s="75"/>
      <c r="F95" s="5"/>
      <c r="G95" s="5"/>
      <c r="H95" s="6"/>
      <c r="I95" s="5"/>
      <c r="J95" s="7"/>
      <c r="K95" s="8">
        <v>3</v>
      </c>
      <c r="L95" s="8">
        <v>2</v>
      </c>
      <c r="M95" s="8" t="str">
        <f t="shared" si="2"/>
        <v/>
      </c>
      <c r="N95" s="5"/>
      <c r="O95" s="9" t="s">
        <v>111</v>
      </c>
      <c r="P95" s="103" t="str">
        <f t="shared" si="3"/>
        <v>衆小
衆比
国審</v>
      </c>
      <c r="Q95" s="51" t="s">
        <v>113</v>
      </c>
      <c r="R95" s="51" t="s">
        <v>113</v>
      </c>
      <c r="S95" s="80"/>
    </row>
    <row r="96" spans="1:19" ht="45.6" customHeight="1" thickBot="1">
      <c r="A96" s="1">
        <v>90</v>
      </c>
      <c r="B96" s="92"/>
      <c r="C96" s="76"/>
      <c r="D96" s="77"/>
      <c r="E96" s="78"/>
      <c r="F96" s="15"/>
      <c r="G96" s="15"/>
      <c r="H96" s="16"/>
      <c r="I96" s="15"/>
      <c r="J96" s="17"/>
      <c r="K96" s="18">
        <v>3</v>
      </c>
      <c r="L96" s="18">
        <v>2</v>
      </c>
      <c r="M96" s="18" t="str">
        <f t="shared" si="2"/>
        <v/>
      </c>
      <c r="N96" s="15"/>
      <c r="O96" s="19" t="s">
        <v>111</v>
      </c>
      <c r="P96" s="104" t="str">
        <f t="shared" si="3"/>
        <v>衆小
衆比
国審</v>
      </c>
      <c r="Q96" s="52" t="s">
        <v>113</v>
      </c>
      <c r="R96" s="52" t="s">
        <v>113</v>
      </c>
      <c r="S96" s="81"/>
    </row>
    <row r="97" spans="1:19" ht="45.6" customHeight="1">
      <c r="A97" s="1">
        <v>91</v>
      </c>
      <c r="B97" s="90"/>
      <c r="C97" s="70"/>
      <c r="D97" s="71"/>
      <c r="E97" s="72"/>
      <c r="F97" s="10"/>
      <c r="G97" s="10"/>
      <c r="H97" s="11"/>
      <c r="I97" s="10"/>
      <c r="J97" s="12"/>
      <c r="K97" s="13">
        <v>3</v>
      </c>
      <c r="L97" s="13">
        <v>2</v>
      </c>
      <c r="M97" s="13" t="str">
        <f t="shared" si="2"/>
        <v/>
      </c>
      <c r="N97" s="10"/>
      <c r="O97" s="14" t="s">
        <v>111</v>
      </c>
      <c r="P97" s="102" t="str">
        <f t="shared" si="3"/>
        <v>衆小
衆比
国審</v>
      </c>
      <c r="Q97" s="50" t="s">
        <v>113</v>
      </c>
      <c r="R97" s="50" t="s">
        <v>113</v>
      </c>
      <c r="S97" s="79"/>
    </row>
    <row r="98" spans="1:19" ht="45.6" customHeight="1">
      <c r="A98" s="1">
        <v>92</v>
      </c>
      <c r="B98" s="91"/>
      <c r="C98" s="73"/>
      <c r="D98" s="74"/>
      <c r="E98" s="75"/>
      <c r="F98" s="5"/>
      <c r="G98" s="5"/>
      <c r="H98" s="6"/>
      <c r="I98" s="5"/>
      <c r="J98" s="7"/>
      <c r="K98" s="8">
        <v>3</v>
      </c>
      <c r="L98" s="8">
        <v>2</v>
      </c>
      <c r="M98" s="8" t="str">
        <f t="shared" si="2"/>
        <v/>
      </c>
      <c r="N98" s="5"/>
      <c r="O98" s="9" t="s">
        <v>111</v>
      </c>
      <c r="P98" s="103" t="str">
        <f t="shared" si="3"/>
        <v>衆小
衆比
国審</v>
      </c>
      <c r="Q98" s="51" t="s">
        <v>113</v>
      </c>
      <c r="R98" s="51" t="s">
        <v>113</v>
      </c>
      <c r="S98" s="80"/>
    </row>
    <row r="99" spans="1:19" ht="45.6" customHeight="1">
      <c r="A99" s="1">
        <v>93</v>
      </c>
      <c r="B99" s="91"/>
      <c r="C99" s="73"/>
      <c r="D99" s="74"/>
      <c r="E99" s="75"/>
      <c r="F99" s="5"/>
      <c r="G99" s="5"/>
      <c r="H99" s="6"/>
      <c r="I99" s="5"/>
      <c r="J99" s="7"/>
      <c r="K99" s="8">
        <v>3</v>
      </c>
      <c r="L99" s="8">
        <v>2</v>
      </c>
      <c r="M99" s="8" t="str">
        <f t="shared" si="2"/>
        <v/>
      </c>
      <c r="N99" s="5"/>
      <c r="O99" s="9" t="s">
        <v>111</v>
      </c>
      <c r="P99" s="103" t="str">
        <f t="shared" si="3"/>
        <v>衆小
衆比
国審</v>
      </c>
      <c r="Q99" s="51" t="s">
        <v>113</v>
      </c>
      <c r="R99" s="51" t="s">
        <v>113</v>
      </c>
      <c r="S99" s="80"/>
    </row>
    <row r="100" spans="1:19" ht="45.6" customHeight="1">
      <c r="A100" s="1">
        <v>94</v>
      </c>
      <c r="B100" s="91"/>
      <c r="C100" s="73"/>
      <c r="D100" s="74"/>
      <c r="E100" s="75"/>
      <c r="F100" s="5"/>
      <c r="G100" s="5"/>
      <c r="H100" s="6"/>
      <c r="I100" s="5"/>
      <c r="J100" s="7"/>
      <c r="K100" s="8">
        <v>3</v>
      </c>
      <c r="L100" s="8">
        <v>2</v>
      </c>
      <c r="M100" s="8" t="str">
        <f t="shared" si="2"/>
        <v/>
      </c>
      <c r="N100" s="5"/>
      <c r="O100" s="9" t="s">
        <v>111</v>
      </c>
      <c r="P100" s="103" t="str">
        <f t="shared" si="3"/>
        <v>衆小
衆比
国審</v>
      </c>
      <c r="Q100" s="51" t="s">
        <v>113</v>
      </c>
      <c r="R100" s="51" t="s">
        <v>113</v>
      </c>
      <c r="S100" s="80"/>
    </row>
    <row r="101" spans="1:19" ht="45.6" customHeight="1" thickBot="1">
      <c r="A101" s="1">
        <v>95</v>
      </c>
      <c r="B101" s="92"/>
      <c r="C101" s="76"/>
      <c r="D101" s="77"/>
      <c r="E101" s="78"/>
      <c r="F101" s="15"/>
      <c r="G101" s="15"/>
      <c r="H101" s="16"/>
      <c r="I101" s="15"/>
      <c r="J101" s="17"/>
      <c r="K101" s="18">
        <v>3</v>
      </c>
      <c r="L101" s="18">
        <v>2</v>
      </c>
      <c r="M101" s="18" t="str">
        <f t="shared" si="2"/>
        <v/>
      </c>
      <c r="N101" s="15"/>
      <c r="O101" s="19" t="s">
        <v>111</v>
      </c>
      <c r="P101" s="104" t="str">
        <f t="shared" si="3"/>
        <v>衆小
衆比
国審</v>
      </c>
      <c r="Q101" s="52" t="s">
        <v>113</v>
      </c>
      <c r="R101" s="52" t="s">
        <v>113</v>
      </c>
      <c r="S101" s="81"/>
    </row>
    <row r="102" spans="1:19" ht="45.6" customHeight="1">
      <c r="A102" s="1">
        <v>96</v>
      </c>
      <c r="B102" s="90"/>
      <c r="C102" s="70"/>
      <c r="D102" s="71"/>
      <c r="E102" s="72"/>
      <c r="F102" s="10"/>
      <c r="G102" s="10"/>
      <c r="H102" s="11"/>
      <c r="I102" s="10"/>
      <c r="J102" s="12"/>
      <c r="K102" s="13">
        <v>3</v>
      </c>
      <c r="L102" s="13">
        <v>2</v>
      </c>
      <c r="M102" s="13" t="str">
        <f t="shared" si="2"/>
        <v/>
      </c>
      <c r="N102" s="10"/>
      <c r="O102" s="14" t="s">
        <v>111</v>
      </c>
      <c r="P102" s="102" t="str">
        <f t="shared" si="3"/>
        <v>衆小
衆比
国審</v>
      </c>
      <c r="Q102" s="50" t="s">
        <v>113</v>
      </c>
      <c r="R102" s="50" t="s">
        <v>113</v>
      </c>
      <c r="S102" s="79"/>
    </row>
    <row r="103" spans="1:19" ht="45.6" customHeight="1">
      <c r="A103" s="1">
        <v>97</v>
      </c>
      <c r="B103" s="91"/>
      <c r="C103" s="73"/>
      <c r="D103" s="74"/>
      <c r="E103" s="75"/>
      <c r="F103" s="5"/>
      <c r="G103" s="5"/>
      <c r="H103" s="6"/>
      <c r="I103" s="5"/>
      <c r="J103" s="7"/>
      <c r="K103" s="8">
        <v>3</v>
      </c>
      <c r="L103" s="8">
        <v>2</v>
      </c>
      <c r="M103" s="8" t="str">
        <f t="shared" si="2"/>
        <v/>
      </c>
      <c r="N103" s="5"/>
      <c r="O103" s="9" t="s">
        <v>111</v>
      </c>
      <c r="P103" s="103" t="str">
        <f t="shared" si="3"/>
        <v>衆小
衆比
国審</v>
      </c>
      <c r="Q103" s="51" t="s">
        <v>113</v>
      </c>
      <c r="R103" s="51" t="s">
        <v>113</v>
      </c>
      <c r="S103" s="80"/>
    </row>
    <row r="104" spans="1:19" ht="45.6" customHeight="1">
      <c r="A104" s="1">
        <v>98</v>
      </c>
      <c r="B104" s="91"/>
      <c r="C104" s="73"/>
      <c r="D104" s="74"/>
      <c r="E104" s="75"/>
      <c r="F104" s="5"/>
      <c r="G104" s="5"/>
      <c r="H104" s="6"/>
      <c r="I104" s="5"/>
      <c r="J104" s="7"/>
      <c r="K104" s="8">
        <v>3</v>
      </c>
      <c r="L104" s="8">
        <v>2</v>
      </c>
      <c r="M104" s="8" t="str">
        <f t="shared" si="2"/>
        <v/>
      </c>
      <c r="N104" s="5"/>
      <c r="O104" s="9" t="s">
        <v>111</v>
      </c>
      <c r="P104" s="103" t="str">
        <f t="shared" si="3"/>
        <v>衆小
衆比
国審</v>
      </c>
      <c r="Q104" s="51" t="s">
        <v>113</v>
      </c>
      <c r="R104" s="51" t="s">
        <v>113</v>
      </c>
      <c r="S104" s="80"/>
    </row>
    <row r="105" spans="1:19" ht="45.6" customHeight="1">
      <c r="A105" s="1">
        <v>99</v>
      </c>
      <c r="B105" s="91"/>
      <c r="C105" s="73"/>
      <c r="D105" s="74"/>
      <c r="E105" s="75"/>
      <c r="F105" s="5"/>
      <c r="G105" s="5"/>
      <c r="H105" s="6"/>
      <c r="I105" s="5"/>
      <c r="J105" s="7"/>
      <c r="K105" s="8">
        <v>3</v>
      </c>
      <c r="L105" s="8">
        <v>2</v>
      </c>
      <c r="M105" s="8" t="str">
        <f t="shared" si="2"/>
        <v/>
      </c>
      <c r="N105" s="5"/>
      <c r="O105" s="9" t="s">
        <v>111</v>
      </c>
      <c r="P105" s="103" t="str">
        <f t="shared" si="3"/>
        <v>衆小
衆比
国審</v>
      </c>
      <c r="Q105" s="51" t="s">
        <v>113</v>
      </c>
      <c r="R105" s="51" t="s">
        <v>113</v>
      </c>
      <c r="S105" s="80"/>
    </row>
    <row r="106" spans="1:19" ht="45.6" customHeight="1" thickBot="1">
      <c r="A106" s="1">
        <v>100</v>
      </c>
      <c r="B106" s="92"/>
      <c r="C106" s="76"/>
      <c r="D106" s="77"/>
      <c r="E106" s="78"/>
      <c r="F106" s="15"/>
      <c r="G106" s="15"/>
      <c r="H106" s="16"/>
      <c r="I106" s="15"/>
      <c r="J106" s="17"/>
      <c r="K106" s="18">
        <v>3</v>
      </c>
      <c r="L106" s="18">
        <v>2</v>
      </c>
      <c r="M106" s="18" t="str">
        <f t="shared" si="2"/>
        <v/>
      </c>
      <c r="N106" s="15"/>
      <c r="O106" s="19" t="s">
        <v>111</v>
      </c>
      <c r="P106" s="104" t="str">
        <f t="shared" si="3"/>
        <v>衆小
衆比
国審</v>
      </c>
      <c r="Q106" s="52" t="s">
        <v>113</v>
      </c>
      <c r="R106" s="52" t="s">
        <v>113</v>
      </c>
      <c r="S106" s="81"/>
    </row>
    <row r="107" spans="1:19" ht="45.6" customHeight="1">
      <c r="A107" s="1">
        <v>101</v>
      </c>
      <c r="B107" s="90"/>
      <c r="C107" s="70"/>
      <c r="D107" s="71"/>
      <c r="E107" s="72"/>
      <c r="F107" s="10"/>
      <c r="G107" s="10"/>
      <c r="H107" s="11"/>
      <c r="I107" s="10"/>
      <c r="J107" s="12"/>
      <c r="K107" s="13">
        <v>3</v>
      </c>
      <c r="L107" s="13">
        <v>2</v>
      </c>
      <c r="M107" s="13" t="str">
        <f t="shared" si="2"/>
        <v/>
      </c>
      <c r="N107" s="10"/>
      <c r="O107" s="14" t="s">
        <v>111</v>
      </c>
      <c r="P107" s="102" t="str">
        <f t="shared" si="3"/>
        <v>衆小
衆比
国審</v>
      </c>
      <c r="Q107" s="50" t="s">
        <v>113</v>
      </c>
      <c r="R107" s="50" t="s">
        <v>113</v>
      </c>
      <c r="S107" s="79"/>
    </row>
    <row r="108" spans="1:19" ht="45.6" customHeight="1">
      <c r="A108" s="1">
        <v>102</v>
      </c>
      <c r="B108" s="91"/>
      <c r="C108" s="73"/>
      <c r="D108" s="74"/>
      <c r="E108" s="75"/>
      <c r="F108" s="5"/>
      <c r="G108" s="5"/>
      <c r="H108" s="6"/>
      <c r="I108" s="5"/>
      <c r="J108" s="7"/>
      <c r="K108" s="8">
        <v>3</v>
      </c>
      <c r="L108" s="8">
        <v>2</v>
      </c>
      <c r="M108" s="8" t="str">
        <f t="shared" si="2"/>
        <v/>
      </c>
      <c r="N108" s="5"/>
      <c r="O108" s="9" t="s">
        <v>111</v>
      </c>
      <c r="P108" s="103" t="str">
        <f t="shared" si="3"/>
        <v>衆小
衆比
国審</v>
      </c>
      <c r="Q108" s="51" t="s">
        <v>113</v>
      </c>
      <c r="R108" s="51" t="s">
        <v>113</v>
      </c>
      <c r="S108" s="80"/>
    </row>
    <row r="109" spans="1:19" ht="45.6" customHeight="1">
      <c r="A109" s="1">
        <v>103</v>
      </c>
      <c r="B109" s="91"/>
      <c r="C109" s="73"/>
      <c r="D109" s="74"/>
      <c r="E109" s="75"/>
      <c r="F109" s="5"/>
      <c r="G109" s="5"/>
      <c r="H109" s="6"/>
      <c r="I109" s="5"/>
      <c r="J109" s="7"/>
      <c r="K109" s="8">
        <v>3</v>
      </c>
      <c r="L109" s="8">
        <v>2</v>
      </c>
      <c r="M109" s="8" t="str">
        <f t="shared" si="2"/>
        <v/>
      </c>
      <c r="N109" s="5"/>
      <c r="O109" s="9" t="s">
        <v>111</v>
      </c>
      <c r="P109" s="103" t="str">
        <f t="shared" si="3"/>
        <v>衆小
衆比
国審</v>
      </c>
      <c r="Q109" s="51" t="s">
        <v>113</v>
      </c>
      <c r="R109" s="51" t="s">
        <v>113</v>
      </c>
      <c r="S109" s="80"/>
    </row>
    <row r="110" spans="1:19" ht="45.6" customHeight="1">
      <c r="A110" s="1">
        <v>104</v>
      </c>
      <c r="B110" s="91"/>
      <c r="C110" s="73"/>
      <c r="D110" s="74"/>
      <c r="E110" s="75"/>
      <c r="F110" s="5"/>
      <c r="G110" s="5"/>
      <c r="H110" s="6"/>
      <c r="I110" s="5"/>
      <c r="J110" s="7"/>
      <c r="K110" s="8">
        <v>3</v>
      </c>
      <c r="L110" s="8">
        <v>2</v>
      </c>
      <c r="M110" s="8" t="str">
        <f t="shared" si="2"/>
        <v/>
      </c>
      <c r="N110" s="5"/>
      <c r="O110" s="9" t="s">
        <v>111</v>
      </c>
      <c r="P110" s="103" t="str">
        <f t="shared" si="3"/>
        <v>衆小
衆比
国審</v>
      </c>
      <c r="Q110" s="51" t="s">
        <v>113</v>
      </c>
      <c r="R110" s="51" t="s">
        <v>113</v>
      </c>
      <c r="S110" s="80"/>
    </row>
    <row r="111" spans="1:19" ht="45.6" customHeight="1" thickBot="1">
      <c r="A111" s="1">
        <v>105</v>
      </c>
      <c r="B111" s="92"/>
      <c r="C111" s="76"/>
      <c r="D111" s="77"/>
      <c r="E111" s="78"/>
      <c r="F111" s="15"/>
      <c r="G111" s="15"/>
      <c r="H111" s="16"/>
      <c r="I111" s="15"/>
      <c r="J111" s="17"/>
      <c r="K111" s="18">
        <v>3</v>
      </c>
      <c r="L111" s="18">
        <v>2</v>
      </c>
      <c r="M111" s="18" t="str">
        <f t="shared" si="2"/>
        <v/>
      </c>
      <c r="N111" s="15"/>
      <c r="O111" s="19" t="s">
        <v>111</v>
      </c>
      <c r="P111" s="104" t="str">
        <f t="shared" si="3"/>
        <v>衆小
衆比
国審</v>
      </c>
      <c r="Q111" s="52" t="s">
        <v>113</v>
      </c>
      <c r="R111" s="52" t="s">
        <v>113</v>
      </c>
      <c r="S111" s="81"/>
    </row>
    <row r="112" spans="1:19" ht="45.6" customHeight="1">
      <c r="A112" s="1">
        <v>106</v>
      </c>
      <c r="B112" s="90"/>
      <c r="C112" s="70"/>
      <c r="D112" s="71"/>
      <c r="E112" s="72"/>
      <c r="F112" s="10"/>
      <c r="G112" s="10"/>
      <c r="H112" s="11"/>
      <c r="I112" s="10"/>
      <c r="J112" s="12"/>
      <c r="K112" s="13">
        <v>3</v>
      </c>
      <c r="L112" s="13">
        <v>2</v>
      </c>
      <c r="M112" s="13" t="str">
        <f t="shared" si="2"/>
        <v/>
      </c>
      <c r="N112" s="10"/>
      <c r="O112" s="14" t="s">
        <v>111</v>
      </c>
      <c r="P112" s="102" t="str">
        <f t="shared" si="3"/>
        <v>衆小
衆比
国審</v>
      </c>
      <c r="Q112" s="50" t="s">
        <v>113</v>
      </c>
      <c r="R112" s="50" t="s">
        <v>113</v>
      </c>
      <c r="S112" s="79"/>
    </row>
    <row r="113" spans="1:19" ht="45.6" customHeight="1">
      <c r="A113" s="1">
        <v>107</v>
      </c>
      <c r="B113" s="91"/>
      <c r="C113" s="73"/>
      <c r="D113" s="74"/>
      <c r="E113" s="75"/>
      <c r="F113" s="5"/>
      <c r="G113" s="5"/>
      <c r="H113" s="6"/>
      <c r="I113" s="5"/>
      <c r="J113" s="7"/>
      <c r="K113" s="8">
        <v>3</v>
      </c>
      <c r="L113" s="8">
        <v>2</v>
      </c>
      <c r="M113" s="8" t="str">
        <f t="shared" si="2"/>
        <v/>
      </c>
      <c r="N113" s="5"/>
      <c r="O113" s="9" t="s">
        <v>111</v>
      </c>
      <c r="P113" s="103" t="str">
        <f t="shared" si="3"/>
        <v>衆小
衆比
国審</v>
      </c>
      <c r="Q113" s="51" t="s">
        <v>113</v>
      </c>
      <c r="R113" s="51" t="s">
        <v>113</v>
      </c>
      <c r="S113" s="80"/>
    </row>
    <row r="114" spans="1:19" ht="45.6" customHeight="1">
      <c r="A114" s="1">
        <v>108</v>
      </c>
      <c r="B114" s="91"/>
      <c r="C114" s="73"/>
      <c r="D114" s="74"/>
      <c r="E114" s="75"/>
      <c r="F114" s="5"/>
      <c r="G114" s="5"/>
      <c r="H114" s="6"/>
      <c r="I114" s="5"/>
      <c r="J114" s="7"/>
      <c r="K114" s="8">
        <v>3</v>
      </c>
      <c r="L114" s="8">
        <v>2</v>
      </c>
      <c r="M114" s="8" t="str">
        <f t="shared" si="2"/>
        <v/>
      </c>
      <c r="N114" s="5"/>
      <c r="O114" s="9" t="s">
        <v>111</v>
      </c>
      <c r="P114" s="103" t="str">
        <f t="shared" si="3"/>
        <v>衆小
衆比
国審</v>
      </c>
      <c r="Q114" s="51" t="s">
        <v>113</v>
      </c>
      <c r="R114" s="51" t="s">
        <v>113</v>
      </c>
      <c r="S114" s="80"/>
    </row>
    <row r="115" spans="1:19" ht="45.6" customHeight="1">
      <c r="A115" s="1">
        <v>109</v>
      </c>
      <c r="B115" s="91"/>
      <c r="C115" s="73"/>
      <c r="D115" s="74"/>
      <c r="E115" s="75"/>
      <c r="F115" s="5"/>
      <c r="G115" s="5"/>
      <c r="H115" s="6"/>
      <c r="I115" s="5"/>
      <c r="J115" s="7"/>
      <c r="K115" s="8">
        <v>3</v>
      </c>
      <c r="L115" s="8">
        <v>2</v>
      </c>
      <c r="M115" s="8" t="str">
        <f t="shared" si="2"/>
        <v/>
      </c>
      <c r="N115" s="5"/>
      <c r="O115" s="9" t="s">
        <v>111</v>
      </c>
      <c r="P115" s="103" t="str">
        <f t="shared" si="3"/>
        <v>衆小
衆比
国審</v>
      </c>
      <c r="Q115" s="51" t="s">
        <v>113</v>
      </c>
      <c r="R115" s="51" t="s">
        <v>113</v>
      </c>
      <c r="S115" s="80"/>
    </row>
    <row r="116" spans="1:19" ht="45.6" customHeight="1" thickBot="1">
      <c r="A116" s="1">
        <v>110</v>
      </c>
      <c r="B116" s="92"/>
      <c r="C116" s="76"/>
      <c r="D116" s="77"/>
      <c r="E116" s="78"/>
      <c r="F116" s="15"/>
      <c r="G116" s="15"/>
      <c r="H116" s="16"/>
      <c r="I116" s="15"/>
      <c r="J116" s="17"/>
      <c r="K116" s="18">
        <v>3</v>
      </c>
      <c r="L116" s="18">
        <v>2</v>
      </c>
      <c r="M116" s="18" t="str">
        <f t="shared" si="2"/>
        <v/>
      </c>
      <c r="N116" s="15"/>
      <c r="O116" s="19" t="s">
        <v>111</v>
      </c>
      <c r="P116" s="104" t="str">
        <f t="shared" si="3"/>
        <v>衆小
衆比
国審</v>
      </c>
      <c r="Q116" s="52" t="s">
        <v>113</v>
      </c>
      <c r="R116" s="52" t="s">
        <v>113</v>
      </c>
      <c r="S116" s="81"/>
    </row>
    <row r="117" spans="1:19" ht="45.6" customHeight="1">
      <c r="A117" s="1">
        <v>111</v>
      </c>
      <c r="B117" s="90"/>
      <c r="C117" s="70"/>
      <c r="D117" s="71"/>
      <c r="E117" s="72"/>
      <c r="F117" s="10"/>
      <c r="G117" s="10"/>
      <c r="H117" s="11"/>
      <c r="I117" s="10"/>
      <c r="J117" s="12"/>
      <c r="K117" s="13">
        <v>3</v>
      </c>
      <c r="L117" s="13">
        <v>2</v>
      </c>
      <c r="M117" s="13" t="str">
        <f t="shared" si="2"/>
        <v/>
      </c>
      <c r="N117" s="10"/>
      <c r="O117" s="14" t="s">
        <v>111</v>
      </c>
      <c r="P117" s="102" t="str">
        <f t="shared" si="3"/>
        <v>衆小
衆比
国審</v>
      </c>
      <c r="Q117" s="50" t="s">
        <v>113</v>
      </c>
      <c r="R117" s="50" t="s">
        <v>113</v>
      </c>
      <c r="S117" s="79"/>
    </row>
    <row r="118" spans="1:19" ht="45.6" customHeight="1">
      <c r="A118" s="1">
        <v>112</v>
      </c>
      <c r="B118" s="91"/>
      <c r="C118" s="73"/>
      <c r="D118" s="74"/>
      <c r="E118" s="75"/>
      <c r="F118" s="5"/>
      <c r="G118" s="5"/>
      <c r="H118" s="6"/>
      <c r="I118" s="5"/>
      <c r="J118" s="7"/>
      <c r="K118" s="8">
        <v>3</v>
      </c>
      <c r="L118" s="8">
        <v>2</v>
      </c>
      <c r="M118" s="8" t="str">
        <f t="shared" si="2"/>
        <v/>
      </c>
      <c r="N118" s="5"/>
      <c r="O118" s="9" t="s">
        <v>111</v>
      </c>
      <c r="P118" s="103" t="str">
        <f t="shared" si="3"/>
        <v>衆小
衆比
国審</v>
      </c>
      <c r="Q118" s="51" t="s">
        <v>113</v>
      </c>
      <c r="R118" s="51" t="s">
        <v>113</v>
      </c>
      <c r="S118" s="80"/>
    </row>
    <row r="119" spans="1:19" ht="45.6" customHeight="1">
      <c r="A119" s="1">
        <v>113</v>
      </c>
      <c r="B119" s="91"/>
      <c r="C119" s="73"/>
      <c r="D119" s="74"/>
      <c r="E119" s="75"/>
      <c r="F119" s="5"/>
      <c r="G119" s="5"/>
      <c r="H119" s="6"/>
      <c r="I119" s="5"/>
      <c r="J119" s="7"/>
      <c r="K119" s="8">
        <v>3</v>
      </c>
      <c r="L119" s="8">
        <v>2</v>
      </c>
      <c r="M119" s="8" t="str">
        <f t="shared" si="2"/>
        <v/>
      </c>
      <c r="N119" s="5"/>
      <c r="O119" s="9" t="s">
        <v>111</v>
      </c>
      <c r="P119" s="103" t="str">
        <f t="shared" si="3"/>
        <v>衆小
衆比
国審</v>
      </c>
      <c r="Q119" s="51" t="s">
        <v>113</v>
      </c>
      <c r="R119" s="51" t="s">
        <v>113</v>
      </c>
      <c r="S119" s="80"/>
    </row>
    <row r="120" spans="1:19" ht="45.6" customHeight="1">
      <c r="A120" s="1">
        <v>114</v>
      </c>
      <c r="B120" s="91"/>
      <c r="C120" s="73"/>
      <c r="D120" s="74"/>
      <c r="E120" s="75"/>
      <c r="F120" s="5"/>
      <c r="G120" s="5"/>
      <c r="H120" s="6"/>
      <c r="I120" s="5"/>
      <c r="J120" s="7"/>
      <c r="K120" s="8">
        <v>3</v>
      </c>
      <c r="L120" s="8">
        <v>2</v>
      </c>
      <c r="M120" s="8" t="str">
        <f t="shared" si="2"/>
        <v/>
      </c>
      <c r="N120" s="5"/>
      <c r="O120" s="9" t="s">
        <v>111</v>
      </c>
      <c r="P120" s="103" t="str">
        <f t="shared" si="3"/>
        <v>衆小
衆比
国審</v>
      </c>
      <c r="Q120" s="51" t="s">
        <v>113</v>
      </c>
      <c r="R120" s="51" t="s">
        <v>113</v>
      </c>
      <c r="S120" s="80"/>
    </row>
    <row r="121" spans="1:19" ht="45.6" customHeight="1" thickBot="1">
      <c r="A121" s="1">
        <v>115</v>
      </c>
      <c r="B121" s="92"/>
      <c r="C121" s="76"/>
      <c r="D121" s="77"/>
      <c r="E121" s="78"/>
      <c r="F121" s="15"/>
      <c r="G121" s="15"/>
      <c r="H121" s="16"/>
      <c r="I121" s="15"/>
      <c r="J121" s="17"/>
      <c r="K121" s="18">
        <v>3</v>
      </c>
      <c r="L121" s="18">
        <v>2</v>
      </c>
      <c r="M121" s="18" t="str">
        <f t="shared" si="2"/>
        <v/>
      </c>
      <c r="N121" s="15"/>
      <c r="O121" s="19" t="s">
        <v>111</v>
      </c>
      <c r="P121" s="104" t="str">
        <f t="shared" si="3"/>
        <v>衆小
衆比
国審</v>
      </c>
      <c r="Q121" s="52" t="s">
        <v>113</v>
      </c>
      <c r="R121" s="52" t="s">
        <v>113</v>
      </c>
      <c r="S121" s="81"/>
    </row>
    <row r="122" spans="1:19" ht="45.6" customHeight="1">
      <c r="A122" s="1">
        <v>116</v>
      </c>
      <c r="B122" s="90"/>
      <c r="C122" s="70"/>
      <c r="D122" s="71"/>
      <c r="E122" s="72"/>
      <c r="F122" s="10"/>
      <c r="G122" s="10"/>
      <c r="H122" s="11"/>
      <c r="I122" s="10"/>
      <c r="J122" s="12"/>
      <c r="K122" s="13">
        <v>3</v>
      </c>
      <c r="L122" s="13">
        <v>2</v>
      </c>
      <c r="M122" s="13" t="str">
        <f t="shared" si="2"/>
        <v/>
      </c>
      <c r="N122" s="10"/>
      <c r="O122" s="14" t="s">
        <v>111</v>
      </c>
      <c r="P122" s="102" t="str">
        <f t="shared" si="3"/>
        <v>衆小
衆比
国審</v>
      </c>
      <c r="Q122" s="50" t="s">
        <v>113</v>
      </c>
      <c r="R122" s="50" t="s">
        <v>113</v>
      </c>
      <c r="S122" s="79"/>
    </row>
    <row r="123" spans="1:19" ht="45.6" customHeight="1">
      <c r="A123" s="1">
        <v>117</v>
      </c>
      <c r="B123" s="91"/>
      <c r="C123" s="73"/>
      <c r="D123" s="74"/>
      <c r="E123" s="75"/>
      <c r="F123" s="5"/>
      <c r="G123" s="5"/>
      <c r="H123" s="6"/>
      <c r="I123" s="5"/>
      <c r="J123" s="7"/>
      <c r="K123" s="8">
        <v>3</v>
      </c>
      <c r="L123" s="8">
        <v>2</v>
      </c>
      <c r="M123" s="8" t="str">
        <f t="shared" si="2"/>
        <v/>
      </c>
      <c r="N123" s="5"/>
      <c r="O123" s="9" t="s">
        <v>111</v>
      </c>
      <c r="P123" s="103" t="str">
        <f t="shared" si="3"/>
        <v>衆小
衆比
国審</v>
      </c>
      <c r="Q123" s="51" t="s">
        <v>113</v>
      </c>
      <c r="R123" s="51" t="s">
        <v>113</v>
      </c>
      <c r="S123" s="80"/>
    </row>
    <row r="124" spans="1:19" ht="45.6" customHeight="1">
      <c r="A124" s="1">
        <v>118</v>
      </c>
      <c r="B124" s="91"/>
      <c r="C124" s="73"/>
      <c r="D124" s="74"/>
      <c r="E124" s="75"/>
      <c r="F124" s="5"/>
      <c r="G124" s="5"/>
      <c r="H124" s="6"/>
      <c r="I124" s="5"/>
      <c r="J124" s="7"/>
      <c r="K124" s="8">
        <v>3</v>
      </c>
      <c r="L124" s="8">
        <v>2</v>
      </c>
      <c r="M124" s="8" t="str">
        <f t="shared" si="2"/>
        <v/>
      </c>
      <c r="N124" s="5"/>
      <c r="O124" s="9" t="s">
        <v>111</v>
      </c>
      <c r="P124" s="103" t="str">
        <f t="shared" si="3"/>
        <v>衆小
衆比
国審</v>
      </c>
      <c r="Q124" s="51" t="s">
        <v>113</v>
      </c>
      <c r="R124" s="51" t="s">
        <v>113</v>
      </c>
      <c r="S124" s="80"/>
    </row>
    <row r="125" spans="1:19" ht="45.6" customHeight="1">
      <c r="A125" s="1">
        <v>119</v>
      </c>
      <c r="B125" s="91"/>
      <c r="C125" s="73"/>
      <c r="D125" s="74"/>
      <c r="E125" s="75"/>
      <c r="F125" s="5"/>
      <c r="G125" s="5"/>
      <c r="H125" s="6"/>
      <c r="I125" s="5"/>
      <c r="J125" s="7"/>
      <c r="K125" s="8">
        <v>3</v>
      </c>
      <c r="L125" s="8">
        <v>2</v>
      </c>
      <c r="M125" s="8" t="str">
        <f t="shared" si="2"/>
        <v/>
      </c>
      <c r="N125" s="5"/>
      <c r="O125" s="9" t="s">
        <v>111</v>
      </c>
      <c r="P125" s="103" t="str">
        <f t="shared" si="3"/>
        <v>衆小
衆比
国審</v>
      </c>
      <c r="Q125" s="51" t="s">
        <v>113</v>
      </c>
      <c r="R125" s="51" t="s">
        <v>113</v>
      </c>
      <c r="S125" s="80"/>
    </row>
    <row r="126" spans="1:19" ht="45.6" customHeight="1" thickBot="1">
      <c r="A126" s="1">
        <v>120</v>
      </c>
      <c r="B126" s="92"/>
      <c r="C126" s="76"/>
      <c r="D126" s="77"/>
      <c r="E126" s="78"/>
      <c r="F126" s="15"/>
      <c r="G126" s="15"/>
      <c r="H126" s="16"/>
      <c r="I126" s="15"/>
      <c r="J126" s="17"/>
      <c r="K126" s="18">
        <v>3</v>
      </c>
      <c r="L126" s="18">
        <v>2</v>
      </c>
      <c r="M126" s="18" t="str">
        <f t="shared" si="2"/>
        <v/>
      </c>
      <c r="N126" s="15"/>
      <c r="O126" s="19" t="s">
        <v>111</v>
      </c>
      <c r="P126" s="104" t="str">
        <f t="shared" si="3"/>
        <v>衆小
衆比
国審</v>
      </c>
      <c r="Q126" s="52" t="s">
        <v>113</v>
      </c>
      <c r="R126" s="52" t="s">
        <v>113</v>
      </c>
      <c r="S126" s="81"/>
    </row>
    <row r="127" spans="1:19" ht="45.6" customHeight="1">
      <c r="A127" s="1">
        <v>121</v>
      </c>
      <c r="B127" s="90"/>
      <c r="C127" s="70"/>
      <c r="D127" s="71"/>
      <c r="E127" s="72"/>
      <c r="F127" s="10"/>
      <c r="G127" s="10"/>
      <c r="H127" s="11"/>
      <c r="I127" s="10"/>
      <c r="J127" s="12"/>
      <c r="K127" s="13">
        <v>3</v>
      </c>
      <c r="L127" s="13">
        <v>2</v>
      </c>
      <c r="M127" s="13" t="str">
        <f t="shared" si="2"/>
        <v/>
      </c>
      <c r="N127" s="10"/>
      <c r="O127" s="14" t="s">
        <v>111</v>
      </c>
      <c r="P127" s="102" t="str">
        <f t="shared" si="3"/>
        <v>衆小
衆比
国審</v>
      </c>
      <c r="Q127" s="50" t="s">
        <v>113</v>
      </c>
      <c r="R127" s="50" t="s">
        <v>113</v>
      </c>
      <c r="S127" s="79"/>
    </row>
    <row r="128" spans="1:19" ht="45.6" customHeight="1">
      <c r="A128" s="1">
        <v>122</v>
      </c>
      <c r="B128" s="91"/>
      <c r="C128" s="73"/>
      <c r="D128" s="74"/>
      <c r="E128" s="75"/>
      <c r="F128" s="5"/>
      <c r="G128" s="5"/>
      <c r="H128" s="6"/>
      <c r="I128" s="5"/>
      <c r="J128" s="7"/>
      <c r="K128" s="8">
        <v>3</v>
      </c>
      <c r="L128" s="8">
        <v>2</v>
      </c>
      <c r="M128" s="8" t="str">
        <f t="shared" si="2"/>
        <v/>
      </c>
      <c r="N128" s="5"/>
      <c r="O128" s="9" t="s">
        <v>111</v>
      </c>
      <c r="P128" s="103" t="str">
        <f t="shared" si="3"/>
        <v>衆小
衆比
国審</v>
      </c>
      <c r="Q128" s="51" t="s">
        <v>113</v>
      </c>
      <c r="R128" s="51" t="s">
        <v>113</v>
      </c>
      <c r="S128" s="80"/>
    </row>
    <row r="129" spans="1:19" ht="45.6" customHeight="1">
      <c r="A129" s="1">
        <v>123</v>
      </c>
      <c r="B129" s="91"/>
      <c r="C129" s="73"/>
      <c r="D129" s="74"/>
      <c r="E129" s="75"/>
      <c r="F129" s="5"/>
      <c r="G129" s="5"/>
      <c r="H129" s="6"/>
      <c r="I129" s="5"/>
      <c r="J129" s="7"/>
      <c r="K129" s="8">
        <v>3</v>
      </c>
      <c r="L129" s="8">
        <v>2</v>
      </c>
      <c r="M129" s="8" t="str">
        <f t="shared" si="2"/>
        <v/>
      </c>
      <c r="N129" s="5"/>
      <c r="O129" s="9" t="s">
        <v>111</v>
      </c>
      <c r="P129" s="103" t="str">
        <f t="shared" si="3"/>
        <v>衆小
衆比
国審</v>
      </c>
      <c r="Q129" s="51" t="s">
        <v>113</v>
      </c>
      <c r="R129" s="51" t="s">
        <v>113</v>
      </c>
      <c r="S129" s="80"/>
    </row>
    <row r="130" spans="1:19" ht="45.6" customHeight="1">
      <c r="A130" s="1">
        <v>124</v>
      </c>
      <c r="B130" s="91"/>
      <c r="C130" s="73"/>
      <c r="D130" s="74"/>
      <c r="E130" s="75"/>
      <c r="F130" s="5"/>
      <c r="G130" s="5"/>
      <c r="H130" s="6"/>
      <c r="I130" s="5"/>
      <c r="J130" s="7"/>
      <c r="K130" s="8">
        <v>3</v>
      </c>
      <c r="L130" s="8">
        <v>2</v>
      </c>
      <c r="M130" s="8" t="str">
        <f t="shared" si="2"/>
        <v/>
      </c>
      <c r="N130" s="5"/>
      <c r="O130" s="9" t="s">
        <v>111</v>
      </c>
      <c r="P130" s="103" t="str">
        <f t="shared" si="3"/>
        <v>衆小
衆比
国審</v>
      </c>
      <c r="Q130" s="51" t="s">
        <v>113</v>
      </c>
      <c r="R130" s="51" t="s">
        <v>113</v>
      </c>
      <c r="S130" s="80"/>
    </row>
    <row r="131" spans="1:19" ht="45.6" customHeight="1" thickBot="1">
      <c r="A131" s="1">
        <v>125</v>
      </c>
      <c r="B131" s="92"/>
      <c r="C131" s="76"/>
      <c r="D131" s="77"/>
      <c r="E131" s="78"/>
      <c r="F131" s="15"/>
      <c r="G131" s="15"/>
      <c r="H131" s="16"/>
      <c r="I131" s="15"/>
      <c r="J131" s="17"/>
      <c r="K131" s="18">
        <v>3</v>
      </c>
      <c r="L131" s="18">
        <v>2</v>
      </c>
      <c r="M131" s="18" t="str">
        <f t="shared" si="2"/>
        <v/>
      </c>
      <c r="N131" s="15"/>
      <c r="O131" s="19" t="s">
        <v>111</v>
      </c>
      <c r="P131" s="104" t="str">
        <f t="shared" si="3"/>
        <v>衆小
衆比
国審</v>
      </c>
      <c r="Q131" s="52" t="s">
        <v>113</v>
      </c>
      <c r="R131" s="52" t="s">
        <v>113</v>
      </c>
      <c r="S131" s="81"/>
    </row>
    <row r="132" spans="1:19" ht="45.6" customHeight="1">
      <c r="A132" s="1">
        <v>126</v>
      </c>
      <c r="B132" s="90"/>
      <c r="C132" s="70"/>
      <c r="D132" s="71"/>
      <c r="E132" s="72"/>
      <c r="F132" s="10"/>
      <c r="G132" s="10"/>
      <c r="H132" s="11"/>
      <c r="I132" s="10"/>
      <c r="J132" s="12"/>
      <c r="K132" s="13">
        <v>3</v>
      </c>
      <c r="L132" s="13">
        <v>2</v>
      </c>
      <c r="M132" s="13" t="str">
        <f t="shared" si="2"/>
        <v/>
      </c>
      <c r="N132" s="10"/>
      <c r="O132" s="14" t="s">
        <v>111</v>
      </c>
      <c r="P132" s="102" t="str">
        <f t="shared" si="3"/>
        <v>衆小
衆比
国審</v>
      </c>
      <c r="Q132" s="50" t="s">
        <v>113</v>
      </c>
      <c r="R132" s="50" t="s">
        <v>113</v>
      </c>
      <c r="S132" s="79"/>
    </row>
    <row r="133" spans="1:19" ht="45.6" customHeight="1">
      <c r="A133" s="1">
        <v>127</v>
      </c>
      <c r="B133" s="91"/>
      <c r="C133" s="73"/>
      <c r="D133" s="74"/>
      <c r="E133" s="75"/>
      <c r="F133" s="5"/>
      <c r="G133" s="5"/>
      <c r="H133" s="6"/>
      <c r="I133" s="5"/>
      <c r="J133" s="7"/>
      <c r="K133" s="8">
        <v>3</v>
      </c>
      <c r="L133" s="8">
        <v>2</v>
      </c>
      <c r="M133" s="8" t="str">
        <f t="shared" si="2"/>
        <v/>
      </c>
      <c r="N133" s="5"/>
      <c r="O133" s="9" t="s">
        <v>111</v>
      </c>
      <c r="P133" s="103" t="str">
        <f t="shared" si="3"/>
        <v>衆小
衆比
国審</v>
      </c>
      <c r="Q133" s="51" t="s">
        <v>113</v>
      </c>
      <c r="R133" s="51" t="s">
        <v>113</v>
      </c>
      <c r="S133" s="80"/>
    </row>
    <row r="134" spans="1:19" ht="45.6" customHeight="1">
      <c r="A134" s="1">
        <v>128</v>
      </c>
      <c r="B134" s="91"/>
      <c r="C134" s="73"/>
      <c r="D134" s="74"/>
      <c r="E134" s="75"/>
      <c r="F134" s="5"/>
      <c r="G134" s="5"/>
      <c r="H134" s="6"/>
      <c r="I134" s="5"/>
      <c r="J134" s="7"/>
      <c r="K134" s="8">
        <v>3</v>
      </c>
      <c r="L134" s="8">
        <v>2</v>
      </c>
      <c r="M134" s="8" t="str">
        <f t="shared" si="2"/>
        <v/>
      </c>
      <c r="N134" s="5"/>
      <c r="O134" s="9" t="s">
        <v>111</v>
      </c>
      <c r="P134" s="103" t="str">
        <f t="shared" si="3"/>
        <v>衆小
衆比
国審</v>
      </c>
      <c r="Q134" s="51" t="s">
        <v>113</v>
      </c>
      <c r="R134" s="51" t="s">
        <v>113</v>
      </c>
      <c r="S134" s="80"/>
    </row>
    <row r="135" spans="1:19" ht="45.6" customHeight="1">
      <c r="A135" s="1">
        <v>129</v>
      </c>
      <c r="B135" s="91"/>
      <c r="C135" s="73"/>
      <c r="D135" s="74"/>
      <c r="E135" s="75"/>
      <c r="F135" s="5"/>
      <c r="G135" s="5"/>
      <c r="H135" s="6"/>
      <c r="I135" s="5"/>
      <c r="J135" s="7"/>
      <c r="K135" s="8">
        <v>3</v>
      </c>
      <c r="L135" s="8">
        <v>2</v>
      </c>
      <c r="M135" s="8" t="str">
        <f t="shared" si="2"/>
        <v/>
      </c>
      <c r="N135" s="5"/>
      <c r="O135" s="9" t="s">
        <v>111</v>
      </c>
      <c r="P135" s="103" t="str">
        <f t="shared" si="3"/>
        <v>衆小
衆比
国審</v>
      </c>
      <c r="Q135" s="51" t="s">
        <v>113</v>
      </c>
      <c r="R135" s="51" t="s">
        <v>113</v>
      </c>
      <c r="S135" s="80"/>
    </row>
    <row r="136" spans="1:19" ht="45.6" customHeight="1" thickBot="1">
      <c r="A136" s="1">
        <v>130</v>
      </c>
      <c r="B136" s="92"/>
      <c r="C136" s="76"/>
      <c r="D136" s="77"/>
      <c r="E136" s="78"/>
      <c r="F136" s="15"/>
      <c r="G136" s="15"/>
      <c r="H136" s="16"/>
      <c r="I136" s="15"/>
      <c r="J136" s="17"/>
      <c r="K136" s="18">
        <v>3</v>
      </c>
      <c r="L136" s="18">
        <v>2</v>
      </c>
      <c r="M136" s="18" t="str">
        <f t="shared" si="2"/>
        <v/>
      </c>
      <c r="N136" s="15"/>
      <c r="O136" s="19" t="s">
        <v>111</v>
      </c>
      <c r="P136" s="104" t="str">
        <f t="shared" si="3"/>
        <v>衆小
衆比
国審</v>
      </c>
      <c r="Q136" s="52" t="s">
        <v>113</v>
      </c>
      <c r="R136" s="52" t="s">
        <v>113</v>
      </c>
      <c r="S136" s="81"/>
    </row>
    <row r="137" spans="1:19" ht="45.6" customHeight="1">
      <c r="A137" s="1">
        <v>131</v>
      </c>
      <c r="B137" s="90"/>
      <c r="C137" s="70"/>
      <c r="D137" s="71"/>
      <c r="E137" s="72"/>
      <c r="F137" s="10"/>
      <c r="G137" s="10"/>
      <c r="H137" s="11"/>
      <c r="I137" s="10"/>
      <c r="J137" s="12"/>
      <c r="K137" s="13">
        <v>3</v>
      </c>
      <c r="L137" s="13">
        <v>2</v>
      </c>
      <c r="M137" s="13" t="str">
        <f t="shared" ref="M137:M200" si="4">M136</f>
        <v/>
      </c>
      <c r="N137" s="10"/>
      <c r="O137" s="14" t="s">
        <v>111</v>
      </c>
      <c r="P137" s="102" t="str">
        <f t="shared" ref="P137:P200" si="5">$P$7</f>
        <v>衆小
衆比
国審</v>
      </c>
      <c r="Q137" s="50" t="s">
        <v>113</v>
      </c>
      <c r="R137" s="50" t="s">
        <v>113</v>
      </c>
      <c r="S137" s="79"/>
    </row>
    <row r="138" spans="1:19" ht="45.6" customHeight="1">
      <c r="A138" s="1">
        <v>132</v>
      </c>
      <c r="B138" s="91"/>
      <c r="C138" s="73"/>
      <c r="D138" s="74"/>
      <c r="E138" s="75"/>
      <c r="F138" s="5"/>
      <c r="G138" s="5"/>
      <c r="H138" s="6"/>
      <c r="I138" s="5"/>
      <c r="J138" s="7"/>
      <c r="K138" s="8">
        <v>3</v>
      </c>
      <c r="L138" s="8">
        <v>2</v>
      </c>
      <c r="M138" s="8" t="str">
        <f t="shared" si="4"/>
        <v/>
      </c>
      <c r="N138" s="5"/>
      <c r="O138" s="9" t="s">
        <v>111</v>
      </c>
      <c r="P138" s="103" t="str">
        <f t="shared" si="5"/>
        <v>衆小
衆比
国審</v>
      </c>
      <c r="Q138" s="51" t="s">
        <v>113</v>
      </c>
      <c r="R138" s="51" t="s">
        <v>113</v>
      </c>
      <c r="S138" s="80"/>
    </row>
    <row r="139" spans="1:19" ht="45.6" customHeight="1">
      <c r="A139" s="1">
        <v>133</v>
      </c>
      <c r="B139" s="91"/>
      <c r="C139" s="73"/>
      <c r="D139" s="74"/>
      <c r="E139" s="75"/>
      <c r="F139" s="5"/>
      <c r="G139" s="5"/>
      <c r="H139" s="6"/>
      <c r="I139" s="5"/>
      <c r="J139" s="7"/>
      <c r="K139" s="8">
        <v>3</v>
      </c>
      <c r="L139" s="8">
        <v>2</v>
      </c>
      <c r="M139" s="8" t="str">
        <f t="shared" si="4"/>
        <v/>
      </c>
      <c r="N139" s="5"/>
      <c r="O139" s="9" t="s">
        <v>111</v>
      </c>
      <c r="P139" s="103" t="str">
        <f t="shared" si="5"/>
        <v>衆小
衆比
国審</v>
      </c>
      <c r="Q139" s="51" t="s">
        <v>113</v>
      </c>
      <c r="R139" s="51" t="s">
        <v>113</v>
      </c>
      <c r="S139" s="80"/>
    </row>
    <row r="140" spans="1:19" ht="45.6" customHeight="1">
      <c r="A140" s="1">
        <v>134</v>
      </c>
      <c r="B140" s="91"/>
      <c r="C140" s="73"/>
      <c r="D140" s="74"/>
      <c r="E140" s="75"/>
      <c r="F140" s="5"/>
      <c r="G140" s="5"/>
      <c r="H140" s="6"/>
      <c r="I140" s="5"/>
      <c r="J140" s="7"/>
      <c r="K140" s="8">
        <v>3</v>
      </c>
      <c r="L140" s="8">
        <v>2</v>
      </c>
      <c r="M140" s="8" t="str">
        <f t="shared" si="4"/>
        <v/>
      </c>
      <c r="N140" s="5"/>
      <c r="O140" s="9" t="s">
        <v>111</v>
      </c>
      <c r="P140" s="103" t="str">
        <f t="shared" si="5"/>
        <v>衆小
衆比
国審</v>
      </c>
      <c r="Q140" s="51" t="s">
        <v>113</v>
      </c>
      <c r="R140" s="51" t="s">
        <v>113</v>
      </c>
      <c r="S140" s="80"/>
    </row>
    <row r="141" spans="1:19" ht="45.6" customHeight="1" thickBot="1">
      <c r="A141" s="1">
        <v>135</v>
      </c>
      <c r="B141" s="92"/>
      <c r="C141" s="76"/>
      <c r="D141" s="77"/>
      <c r="E141" s="78"/>
      <c r="F141" s="15"/>
      <c r="G141" s="15"/>
      <c r="H141" s="16"/>
      <c r="I141" s="15"/>
      <c r="J141" s="17"/>
      <c r="K141" s="18">
        <v>3</v>
      </c>
      <c r="L141" s="18">
        <v>2</v>
      </c>
      <c r="M141" s="18" t="str">
        <f t="shared" si="4"/>
        <v/>
      </c>
      <c r="N141" s="15"/>
      <c r="O141" s="19" t="s">
        <v>111</v>
      </c>
      <c r="P141" s="104" t="str">
        <f t="shared" si="5"/>
        <v>衆小
衆比
国審</v>
      </c>
      <c r="Q141" s="52" t="s">
        <v>113</v>
      </c>
      <c r="R141" s="52" t="s">
        <v>113</v>
      </c>
      <c r="S141" s="81"/>
    </row>
    <row r="142" spans="1:19" ht="45.6" customHeight="1">
      <c r="A142" s="1">
        <v>136</v>
      </c>
      <c r="B142" s="90"/>
      <c r="C142" s="70"/>
      <c r="D142" s="71"/>
      <c r="E142" s="72"/>
      <c r="F142" s="10"/>
      <c r="G142" s="10"/>
      <c r="H142" s="11"/>
      <c r="I142" s="10"/>
      <c r="J142" s="12"/>
      <c r="K142" s="13">
        <v>3</v>
      </c>
      <c r="L142" s="13">
        <v>2</v>
      </c>
      <c r="M142" s="13" t="str">
        <f t="shared" si="4"/>
        <v/>
      </c>
      <c r="N142" s="10"/>
      <c r="O142" s="14" t="s">
        <v>111</v>
      </c>
      <c r="P142" s="102" t="str">
        <f t="shared" si="5"/>
        <v>衆小
衆比
国審</v>
      </c>
      <c r="Q142" s="50" t="s">
        <v>113</v>
      </c>
      <c r="R142" s="50" t="s">
        <v>113</v>
      </c>
      <c r="S142" s="79"/>
    </row>
    <row r="143" spans="1:19" ht="45.6" customHeight="1">
      <c r="A143" s="1">
        <v>137</v>
      </c>
      <c r="B143" s="91"/>
      <c r="C143" s="73"/>
      <c r="D143" s="74"/>
      <c r="E143" s="75"/>
      <c r="F143" s="5"/>
      <c r="G143" s="5"/>
      <c r="H143" s="6"/>
      <c r="I143" s="5"/>
      <c r="J143" s="7"/>
      <c r="K143" s="8">
        <v>3</v>
      </c>
      <c r="L143" s="8">
        <v>2</v>
      </c>
      <c r="M143" s="8" t="str">
        <f t="shared" si="4"/>
        <v/>
      </c>
      <c r="N143" s="5"/>
      <c r="O143" s="9" t="s">
        <v>111</v>
      </c>
      <c r="P143" s="103" t="str">
        <f t="shared" si="5"/>
        <v>衆小
衆比
国審</v>
      </c>
      <c r="Q143" s="51" t="s">
        <v>113</v>
      </c>
      <c r="R143" s="51" t="s">
        <v>113</v>
      </c>
      <c r="S143" s="80"/>
    </row>
    <row r="144" spans="1:19" ht="45.6" customHeight="1">
      <c r="A144" s="1">
        <v>138</v>
      </c>
      <c r="B144" s="91"/>
      <c r="C144" s="73"/>
      <c r="D144" s="74"/>
      <c r="E144" s="75"/>
      <c r="F144" s="5"/>
      <c r="G144" s="5"/>
      <c r="H144" s="6"/>
      <c r="I144" s="5"/>
      <c r="J144" s="7"/>
      <c r="K144" s="8">
        <v>3</v>
      </c>
      <c r="L144" s="8">
        <v>2</v>
      </c>
      <c r="M144" s="8" t="str">
        <f t="shared" si="4"/>
        <v/>
      </c>
      <c r="N144" s="5"/>
      <c r="O144" s="9" t="s">
        <v>111</v>
      </c>
      <c r="P144" s="103" t="str">
        <f t="shared" si="5"/>
        <v>衆小
衆比
国審</v>
      </c>
      <c r="Q144" s="51" t="s">
        <v>113</v>
      </c>
      <c r="R144" s="51" t="s">
        <v>113</v>
      </c>
      <c r="S144" s="80"/>
    </row>
    <row r="145" spans="1:19" ht="45.6" customHeight="1">
      <c r="A145" s="1">
        <v>139</v>
      </c>
      <c r="B145" s="91"/>
      <c r="C145" s="73"/>
      <c r="D145" s="74"/>
      <c r="E145" s="75"/>
      <c r="F145" s="5"/>
      <c r="G145" s="5"/>
      <c r="H145" s="6"/>
      <c r="I145" s="5"/>
      <c r="J145" s="7"/>
      <c r="K145" s="8">
        <v>3</v>
      </c>
      <c r="L145" s="8">
        <v>2</v>
      </c>
      <c r="M145" s="8" t="str">
        <f t="shared" si="4"/>
        <v/>
      </c>
      <c r="N145" s="5"/>
      <c r="O145" s="9" t="s">
        <v>111</v>
      </c>
      <c r="P145" s="103" t="str">
        <f t="shared" si="5"/>
        <v>衆小
衆比
国審</v>
      </c>
      <c r="Q145" s="51" t="s">
        <v>113</v>
      </c>
      <c r="R145" s="51" t="s">
        <v>113</v>
      </c>
      <c r="S145" s="80"/>
    </row>
    <row r="146" spans="1:19" ht="45.6" customHeight="1" thickBot="1">
      <c r="A146" s="1">
        <v>140</v>
      </c>
      <c r="B146" s="92"/>
      <c r="C146" s="76"/>
      <c r="D146" s="77"/>
      <c r="E146" s="78"/>
      <c r="F146" s="15"/>
      <c r="G146" s="15"/>
      <c r="H146" s="16"/>
      <c r="I146" s="15"/>
      <c r="J146" s="17"/>
      <c r="K146" s="18">
        <v>3</v>
      </c>
      <c r="L146" s="18">
        <v>2</v>
      </c>
      <c r="M146" s="18" t="str">
        <f t="shared" si="4"/>
        <v/>
      </c>
      <c r="N146" s="15"/>
      <c r="O146" s="19" t="s">
        <v>111</v>
      </c>
      <c r="P146" s="104" t="str">
        <f t="shared" si="5"/>
        <v>衆小
衆比
国審</v>
      </c>
      <c r="Q146" s="52" t="s">
        <v>113</v>
      </c>
      <c r="R146" s="52" t="s">
        <v>113</v>
      </c>
      <c r="S146" s="81"/>
    </row>
    <row r="147" spans="1:19" ht="45.6" customHeight="1">
      <c r="A147" s="1">
        <v>141</v>
      </c>
      <c r="B147" s="90"/>
      <c r="C147" s="70"/>
      <c r="D147" s="71"/>
      <c r="E147" s="72"/>
      <c r="F147" s="10"/>
      <c r="G147" s="10"/>
      <c r="H147" s="11"/>
      <c r="I147" s="10"/>
      <c r="J147" s="12"/>
      <c r="K147" s="13">
        <v>3</v>
      </c>
      <c r="L147" s="13">
        <v>2</v>
      </c>
      <c r="M147" s="13" t="str">
        <f t="shared" si="4"/>
        <v/>
      </c>
      <c r="N147" s="10"/>
      <c r="O147" s="14" t="s">
        <v>111</v>
      </c>
      <c r="P147" s="102" t="str">
        <f t="shared" si="5"/>
        <v>衆小
衆比
国審</v>
      </c>
      <c r="Q147" s="50" t="s">
        <v>113</v>
      </c>
      <c r="R147" s="50" t="s">
        <v>113</v>
      </c>
      <c r="S147" s="79"/>
    </row>
    <row r="148" spans="1:19" ht="45.6" customHeight="1">
      <c r="A148" s="1">
        <v>142</v>
      </c>
      <c r="B148" s="91"/>
      <c r="C148" s="73"/>
      <c r="D148" s="74"/>
      <c r="E148" s="75"/>
      <c r="F148" s="5"/>
      <c r="G148" s="5"/>
      <c r="H148" s="6"/>
      <c r="I148" s="5"/>
      <c r="J148" s="7"/>
      <c r="K148" s="8">
        <v>3</v>
      </c>
      <c r="L148" s="8">
        <v>2</v>
      </c>
      <c r="M148" s="8" t="str">
        <f t="shared" si="4"/>
        <v/>
      </c>
      <c r="N148" s="5"/>
      <c r="O148" s="9" t="s">
        <v>111</v>
      </c>
      <c r="P148" s="103" t="str">
        <f t="shared" si="5"/>
        <v>衆小
衆比
国審</v>
      </c>
      <c r="Q148" s="51" t="s">
        <v>113</v>
      </c>
      <c r="R148" s="51" t="s">
        <v>113</v>
      </c>
      <c r="S148" s="80"/>
    </row>
    <row r="149" spans="1:19" ht="45.6" customHeight="1">
      <c r="A149" s="1">
        <v>143</v>
      </c>
      <c r="B149" s="91"/>
      <c r="C149" s="73"/>
      <c r="D149" s="74"/>
      <c r="E149" s="75"/>
      <c r="F149" s="5"/>
      <c r="G149" s="5"/>
      <c r="H149" s="6"/>
      <c r="I149" s="5"/>
      <c r="J149" s="7"/>
      <c r="K149" s="8">
        <v>3</v>
      </c>
      <c r="L149" s="8">
        <v>2</v>
      </c>
      <c r="M149" s="8" t="str">
        <f t="shared" si="4"/>
        <v/>
      </c>
      <c r="N149" s="5"/>
      <c r="O149" s="9" t="s">
        <v>111</v>
      </c>
      <c r="P149" s="103" t="str">
        <f t="shared" si="5"/>
        <v>衆小
衆比
国審</v>
      </c>
      <c r="Q149" s="51" t="s">
        <v>113</v>
      </c>
      <c r="R149" s="51" t="s">
        <v>113</v>
      </c>
      <c r="S149" s="80"/>
    </row>
    <row r="150" spans="1:19" ht="45.6" customHeight="1">
      <c r="A150" s="1">
        <v>144</v>
      </c>
      <c r="B150" s="91"/>
      <c r="C150" s="73"/>
      <c r="D150" s="74"/>
      <c r="E150" s="75"/>
      <c r="F150" s="5"/>
      <c r="G150" s="5"/>
      <c r="H150" s="6"/>
      <c r="I150" s="5"/>
      <c r="J150" s="7"/>
      <c r="K150" s="8">
        <v>3</v>
      </c>
      <c r="L150" s="8">
        <v>2</v>
      </c>
      <c r="M150" s="8" t="str">
        <f t="shared" si="4"/>
        <v/>
      </c>
      <c r="N150" s="5"/>
      <c r="O150" s="9" t="s">
        <v>111</v>
      </c>
      <c r="P150" s="103" t="str">
        <f t="shared" si="5"/>
        <v>衆小
衆比
国審</v>
      </c>
      <c r="Q150" s="51" t="s">
        <v>113</v>
      </c>
      <c r="R150" s="51" t="s">
        <v>113</v>
      </c>
      <c r="S150" s="80"/>
    </row>
    <row r="151" spans="1:19" ht="45.6" customHeight="1" thickBot="1">
      <c r="A151" s="1">
        <v>145</v>
      </c>
      <c r="B151" s="92"/>
      <c r="C151" s="76"/>
      <c r="D151" s="77"/>
      <c r="E151" s="78"/>
      <c r="F151" s="15"/>
      <c r="G151" s="15"/>
      <c r="H151" s="16"/>
      <c r="I151" s="15"/>
      <c r="J151" s="17"/>
      <c r="K151" s="18">
        <v>3</v>
      </c>
      <c r="L151" s="18">
        <v>2</v>
      </c>
      <c r="M151" s="18" t="str">
        <f t="shared" si="4"/>
        <v/>
      </c>
      <c r="N151" s="15"/>
      <c r="O151" s="19" t="s">
        <v>111</v>
      </c>
      <c r="P151" s="104" t="str">
        <f t="shared" si="5"/>
        <v>衆小
衆比
国審</v>
      </c>
      <c r="Q151" s="52" t="s">
        <v>113</v>
      </c>
      <c r="R151" s="52" t="s">
        <v>113</v>
      </c>
      <c r="S151" s="81"/>
    </row>
    <row r="152" spans="1:19" ht="45.6" customHeight="1">
      <c r="A152" s="1">
        <v>146</v>
      </c>
      <c r="B152" s="90"/>
      <c r="C152" s="70"/>
      <c r="D152" s="71"/>
      <c r="E152" s="72"/>
      <c r="F152" s="10"/>
      <c r="G152" s="10"/>
      <c r="H152" s="11"/>
      <c r="I152" s="10"/>
      <c r="J152" s="12"/>
      <c r="K152" s="13">
        <v>3</v>
      </c>
      <c r="L152" s="13">
        <v>2</v>
      </c>
      <c r="M152" s="13" t="str">
        <f t="shared" si="4"/>
        <v/>
      </c>
      <c r="N152" s="10"/>
      <c r="O152" s="14" t="s">
        <v>111</v>
      </c>
      <c r="P152" s="102" t="str">
        <f t="shared" si="5"/>
        <v>衆小
衆比
国審</v>
      </c>
      <c r="Q152" s="50" t="s">
        <v>113</v>
      </c>
      <c r="R152" s="50" t="s">
        <v>113</v>
      </c>
      <c r="S152" s="79"/>
    </row>
    <row r="153" spans="1:19" ht="45.6" customHeight="1">
      <c r="A153" s="1">
        <v>147</v>
      </c>
      <c r="B153" s="91"/>
      <c r="C153" s="73"/>
      <c r="D153" s="74"/>
      <c r="E153" s="75"/>
      <c r="F153" s="5"/>
      <c r="G153" s="5"/>
      <c r="H153" s="6"/>
      <c r="I153" s="5"/>
      <c r="J153" s="7"/>
      <c r="K153" s="8">
        <v>3</v>
      </c>
      <c r="L153" s="8">
        <v>2</v>
      </c>
      <c r="M153" s="8" t="str">
        <f t="shared" si="4"/>
        <v/>
      </c>
      <c r="N153" s="5"/>
      <c r="O153" s="9" t="s">
        <v>111</v>
      </c>
      <c r="P153" s="103" t="str">
        <f t="shared" si="5"/>
        <v>衆小
衆比
国審</v>
      </c>
      <c r="Q153" s="51" t="s">
        <v>113</v>
      </c>
      <c r="R153" s="51" t="s">
        <v>113</v>
      </c>
      <c r="S153" s="80"/>
    </row>
    <row r="154" spans="1:19" ht="45.6" customHeight="1">
      <c r="A154" s="1">
        <v>148</v>
      </c>
      <c r="B154" s="91"/>
      <c r="C154" s="73"/>
      <c r="D154" s="74"/>
      <c r="E154" s="75"/>
      <c r="F154" s="5"/>
      <c r="G154" s="5"/>
      <c r="H154" s="6"/>
      <c r="I154" s="5"/>
      <c r="J154" s="7"/>
      <c r="K154" s="8">
        <v>3</v>
      </c>
      <c r="L154" s="8">
        <v>2</v>
      </c>
      <c r="M154" s="8" t="str">
        <f t="shared" si="4"/>
        <v/>
      </c>
      <c r="N154" s="5"/>
      <c r="O154" s="9" t="s">
        <v>111</v>
      </c>
      <c r="P154" s="103" t="str">
        <f t="shared" si="5"/>
        <v>衆小
衆比
国審</v>
      </c>
      <c r="Q154" s="51" t="s">
        <v>113</v>
      </c>
      <c r="R154" s="51" t="s">
        <v>113</v>
      </c>
      <c r="S154" s="80"/>
    </row>
    <row r="155" spans="1:19" ht="45.6" customHeight="1">
      <c r="A155" s="1">
        <v>149</v>
      </c>
      <c r="B155" s="91"/>
      <c r="C155" s="73"/>
      <c r="D155" s="74"/>
      <c r="E155" s="75"/>
      <c r="F155" s="5"/>
      <c r="G155" s="5"/>
      <c r="H155" s="6"/>
      <c r="I155" s="5"/>
      <c r="J155" s="7"/>
      <c r="K155" s="8">
        <v>3</v>
      </c>
      <c r="L155" s="8">
        <v>2</v>
      </c>
      <c r="M155" s="8" t="str">
        <f t="shared" si="4"/>
        <v/>
      </c>
      <c r="N155" s="5"/>
      <c r="O155" s="9" t="s">
        <v>111</v>
      </c>
      <c r="P155" s="103" t="str">
        <f t="shared" si="5"/>
        <v>衆小
衆比
国審</v>
      </c>
      <c r="Q155" s="51" t="s">
        <v>113</v>
      </c>
      <c r="R155" s="51" t="s">
        <v>113</v>
      </c>
      <c r="S155" s="80"/>
    </row>
    <row r="156" spans="1:19" ht="45.6" customHeight="1" thickBot="1">
      <c r="A156" s="1">
        <v>150</v>
      </c>
      <c r="B156" s="92"/>
      <c r="C156" s="76"/>
      <c r="D156" s="77"/>
      <c r="E156" s="78"/>
      <c r="F156" s="15"/>
      <c r="G156" s="15"/>
      <c r="H156" s="16"/>
      <c r="I156" s="15"/>
      <c r="J156" s="17"/>
      <c r="K156" s="18">
        <v>3</v>
      </c>
      <c r="L156" s="18">
        <v>2</v>
      </c>
      <c r="M156" s="18" t="str">
        <f t="shared" si="4"/>
        <v/>
      </c>
      <c r="N156" s="15"/>
      <c r="O156" s="19" t="s">
        <v>111</v>
      </c>
      <c r="P156" s="104" t="str">
        <f t="shared" si="5"/>
        <v>衆小
衆比
国審</v>
      </c>
      <c r="Q156" s="52" t="s">
        <v>113</v>
      </c>
      <c r="R156" s="52" t="s">
        <v>113</v>
      </c>
      <c r="S156" s="81"/>
    </row>
    <row r="157" spans="1:19" ht="45.6" customHeight="1">
      <c r="A157" s="1">
        <v>151</v>
      </c>
      <c r="B157" s="90"/>
      <c r="C157" s="70"/>
      <c r="D157" s="71"/>
      <c r="E157" s="72"/>
      <c r="F157" s="10"/>
      <c r="G157" s="10"/>
      <c r="H157" s="11"/>
      <c r="I157" s="10"/>
      <c r="J157" s="12"/>
      <c r="K157" s="13">
        <v>3</v>
      </c>
      <c r="L157" s="13">
        <v>2</v>
      </c>
      <c r="M157" s="13" t="str">
        <f t="shared" si="4"/>
        <v/>
      </c>
      <c r="N157" s="10"/>
      <c r="O157" s="14" t="s">
        <v>111</v>
      </c>
      <c r="P157" s="102" t="str">
        <f t="shared" si="5"/>
        <v>衆小
衆比
国審</v>
      </c>
      <c r="Q157" s="50" t="s">
        <v>113</v>
      </c>
      <c r="R157" s="50" t="s">
        <v>113</v>
      </c>
      <c r="S157" s="79"/>
    </row>
    <row r="158" spans="1:19" ht="45.6" customHeight="1">
      <c r="A158" s="1">
        <v>152</v>
      </c>
      <c r="B158" s="91"/>
      <c r="C158" s="73"/>
      <c r="D158" s="74"/>
      <c r="E158" s="75"/>
      <c r="F158" s="5"/>
      <c r="G158" s="5"/>
      <c r="H158" s="6"/>
      <c r="I158" s="5"/>
      <c r="J158" s="7"/>
      <c r="K158" s="8">
        <v>3</v>
      </c>
      <c r="L158" s="8">
        <v>2</v>
      </c>
      <c r="M158" s="8" t="str">
        <f t="shared" si="4"/>
        <v/>
      </c>
      <c r="N158" s="5"/>
      <c r="O158" s="9" t="s">
        <v>111</v>
      </c>
      <c r="P158" s="103" t="str">
        <f t="shared" si="5"/>
        <v>衆小
衆比
国審</v>
      </c>
      <c r="Q158" s="51" t="s">
        <v>113</v>
      </c>
      <c r="R158" s="51" t="s">
        <v>113</v>
      </c>
      <c r="S158" s="80"/>
    </row>
    <row r="159" spans="1:19" ht="45.6" customHeight="1">
      <c r="A159" s="1">
        <v>153</v>
      </c>
      <c r="B159" s="91"/>
      <c r="C159" s="73"/>
      <c r="D159" s="74"/>
      <c r="E159" s="75"/>
      <c r="F159" s="5"/>
      <c r="G159" s="5"/>
      <c r="H159" s="6"/>
      <c r="I159" s="5"/>
      <c r="J159" s="7"/>
      <c r="K159" s="8">
        <v>3</v>
      </c>
      <c r="L159" s="8">
        <v>2</v>
      </c>
      <c r="M159" s="8" t="str">
        <f t="shared" si="4"/>
        <v/>
      </c>
      <c r="N159" s="5"/>
      <c r="O159" s="9" t="s">
        <v>111</v>
      </c>
      <c r="P159" s="103" t="str">
        <f t="shared" si="5"/>
        <v>衆小
衆比
国審</v>
      </c>
      <c r="Q159" s="51" t="s">
        <v>113</v>
      </c>
      <c r="R159" s="51" t="s">
        <v>113</v>
      </c>
      <c r="S159" s="80"/>
    </row>
    <row r="160" spans="1:19" ht="45.6" customHeight="1">
      <c r="A160" s="1">
        <v>154</v>
      </c>
      <c r="B160" s="91"/>
      <c r="C160" s="73"/>
      <c r="D160" s="74"/>
      <c r="E160" s="75"/>
      <c r="F160" s="5"/>
      <c r="G160" s="5"/>
      <c r="H160" s="6"/>
      <c r="I160" s="5"/>
      <c r="J160" s="7"/>
      <c r="K160" s="8">
        <v>3</v>
      </c>
      <c r="L160" s="8">
        <v>2</v>
      </c>
      <c r="M160" s="8" t="str">
        <f t="shared" si="4"/>
        <v/>
      </c>
      <c r="N160" s="5"/>
      <c r="O160" s="9" t="s">
        <v>111</v>
      </c>
      <c r="P160" s="103" t="str">
        <f t="shared" si="5"/>
        <v>衆小
衆比
国審</v>
      </c>
      <c r="Q160" s="51" t="s">
        <v>113</v>
      </c>
      <c r="R160" s="51" t="s">
        <v>113</v>
      </c>
      <c r="S160" s="80"/>
    </row>
    <row r="161" spans="1:19" ht="45.6" customHeight="1" thickBot="1">
      <c r="A161" s="1">
        <v>155</v>
      </c>
      <c r="B161" s="92"/>
      <c r="C161" s="76"/>
      <c r="D161" s="77"/>
      <c r="E161" s="78"/>
      <c r="F161" s="15"/>
      <c r="G161" s="15"/>
      <c r="H161" s="16"/>
      <c r="I161" s="15"/>
      <c r="J161" s="17"/>
      <c r="K161" s="18">
        <v>3</v>
      </c>
      <c r="L161" s="18">
        <v>2</v>
      </c>
      <c r="M161" s="18" t="str">
        <f t="shared" si="4"/>
        <v/>
      </c>
      <c r="N161" s="15"/>
      <c r="O161" s="19" t="s">
        <v>111</v>
      </c>
      <c r="P161" s="104" t="str">
        <f t="shared" si="5"/>
        <v>衆小
衆比
国審</v>
      </c>
      <c r="Q161" s="52" t="s">
        <v>113</v>
      </c>
      <c r="R161" s="52" t="s">
        <v>113</v>
      </c>
      <c r="S161" s="81"/>
    </row>
    <row r="162" spans="1:19" ht="45.6" customHeight="1">
      <c r="A162" s="1">
        <v>156</v>
      </c>
      <c r="B162" s="90"/>
      <c r="C162" s="70"/>
      <c r="D162" s="71"/>
      <c r="E162" s="72"/>
      <c r="F162" s="10"/>
      <c r="G162" s="10"/>
      <c r="H162" s="11"/>
      <c r="I162" s="10"/>
      <c r="J162" s="12"/>
      <c r="K162" s="13">
        <v>3</v>
      </c>
      <c r="L162" s="13">
        <v>2</v>
      </c>
      <c r="M162" s="13" t="str">
        <f t="shared" si="4"/>
        <v/>
      </c>
      <c r="N162" s="10"/>
      <c r="O162" s="14" t="s">
        <v>111</v>
      </c>
      <c r="P162" s="102" t="str">
        <f t="shared" si="5"/>
        <v>衆小
衆比
国審</v>
      </c>
      <c r="Q162" s="50" t="s">
        <v>113</v>
      </c>
      <c r="R162" s="50" t="s">
        <v>113</v>
      </c>
      <c r="S162" s="79"/>
    </row>
    <row r="163" spans="1:19" ht="45.6" customHeight="1">
      <c r="A163" s="1">
        <v>157</v>
      </c>
      <c r="B163" s="91"/>
      <c r="C163" s="73"/>
      <c r="D163" s="74"/>
      <c r="E163" s="75"/>
      <c r="F163" s="5"/>
      <c r="G163" s="5"/>
      <c r="H163" s="6"/>
      <c r="I163" s="5"/>
      <c r="J163" s="7"/>
      <c r="K163" s="8">
        <v>3</v>
      </c>
      <c r="L163" s="8">
        <v>2</v>
      </c>
      <c r="M163" s="8" t="str">
        <f t="shared" si="4"/>
        <v/>
      </c>
      <c r="N163" s="5"/>
      <c r="O163" s="9" t="s">
        <v>111</v>
      </c>
      <c r="P163" s="103" t="str">
        <f t="shared" si="5"/>
        <v>衆小
衆比
国審</v>
      </c>
      <c r="Q163" s="51" t="s">
        <v>113</v>
      </c>
      <c r="R163" s="51" t="s">
        <v>113</v>
      </c>
      <c r="S163" s="80"/>
    </row>
    <row r="164" spans="1:19" ht="45.6" customHeight="1">
      <c r="A164" s="1">
        <v>158</v>
      </c>
      <c r="B164" s="91"/>
      <c r="C164" s="73"/>
      <c r="D164" s="74"/>
      <c r="E164" s="75"/>
      <c r="F164" s="5"/>
      <c r="G164" s="5"/>
      <c r="H164" s="6"/>
      <c r="I164" s="5"/>
      <c r="J164" s="7"/>
      <c r="K164" s="8">
        <v>3</v>
      </c>
      <c r="L164" s="8">
        <v>2</v>
      </c>
      <c r="M164" s="8" t="str">
        <f t="shared" si="4"/>
        <v/>
      </c>
      <c r="N164" s="5"/>
      <c r="O164" s="9" t="s">
        <v>111</v>
      </c>
      <c r="P164" s="103" t="str">
        <f t="shared" si="5"/>
        <v>衆小
衆比
国審</v>
      </c>
      <c r="Q164" s="51" t="s">
        <v>113</v>
      </c>
      <c r="R164" s="51" t="s">
        <v>113</v>
      </c>
      <c r="S164" s="80"/>
    </row>
    <row r="165" spans="1:19" ht="45.6" customHeight="1">
      <c r="A165" s="1">
        <v>159</v>
      </c>
      <c r="B165" s="91"/>
      <c r="C165" s="73"/>
      <c r="D165" s="74"/>
      <c r="E165" s="75"/>
      <c r="F165" s="5"/>
      <c r="G165" s="5"/>
      <c r="H165" s="6"/>
      <c r="I165" s="5"/>
      <c r="J165" s="7"/>
      <c r="K165" s="8">
        <v>3</v>
      </c>
      <c r="L165" s="8">
        <v>2</v>
      </c>
      <c r="M165" s="8" t="str">
        <f t="shared" si="4"/>
        <v/>
      </c>
      <c r="N165" s="5"/>
      <c r="O165" s="9" t="s">
        <v>111</v>
      </c>
      <c r="P165" s="103" t="str">
        <f t="shared" si="5"/>
        <v>衆小
衆比
国審</v>
      </c>
      <c r="Q165" s="51" t="s">
        <v>113</v>
      </c>
      <c r="R165" s="51" t="s">
        <v>113</v>
      </c>
      <c r="S165" s="80"/>
    </row>
    <row r="166" spans="1:19" ht="45.6" customHeight="1" thickBot="1">
      <c r="A166" s="1">
        <v>160</v>
      </c>
      <c r="B166" s="92"/>
      <c r="C166" s="76"/>
      <c r="D166" s="77"/>
      <c r="E166" s="78"/>
      <c r="F166" s="15"/>
      <c r="G166" s="15"/>
      <c r="H166" s="16"/>
      <c r="I166" s="15"/>
      <c r="J166" s="17"/>
      <c r="K166" s="18">
        <v>3</v>
      </c>
      <c r="L166" s="18">
        <v>2</v>
      </c>
      <c r="M166" s="18" t="str">
        <f t="shared" si="4"/>
        <v/>
      </c>
      <c r="N166" s="15"/>
      <c r="O166" s="19" t="s">
        <v>111</v>
      </c>
      <c r="P166" s="104" t="str">
        <f t="shared" si="5"/>
        <v>衆小
衆比
国審</v>
      </c>
      <c r="Q166" s="52" t="s">
        <v>113</v>
      </c>
      <c r="R166" s="52" t="s">
        <v>113</v>
      </c>
      <c r="S166" s="81"/>
    </row>
    <row r="167" spans="1:19" ht="45.6" customHeight="1">
      <c r="A167" s="1">
        <v>161</v>
      </c>
      <c r="B167" s="90"/>
      <c r="C167" s="70"/>
      <c r="D167" s="71"/>
      <c r="E167" s="72"/>
      <c r="F167" s="10"/>
      <c r="G167" s="10"/>
      <c r="H167" s="11"/>
      <c r="I167" s="10"/>
      <c r="J167" s="12"/>
      <c r="K167" s="13">
        <v>3</v>
      </c>
      <c r="L167" s="13">
        <v>2</v>
      </c>
      <c r="M167" s="13" t="str">
        <f t="shared" si="4"/>
        <v/>
      </c>
      <c r="N167" s="10"/>
      <c r="O167" s="14" t="s">
        <v>111</v>
      </c>
      <c r="P167" s="102" t="str">
        <f t="shared" si="5"/>
        <v>衆小
衆比
国審</v>
      </c>
      <c r="Q167" s="50" t="s">
        <v>113</v>
      </c>
      <c r="R167" s="50" t="s">
        <v>113</v>
      </c>
      <c r="S167" s="79"/>
    </row>
    <row r="168" spans="1:19" ht="45.6" customHeight="1">
      <c r="A168" s="1">
        <v>162</v>
      </c>
      <c r="B168" s="91"/>
      <c r="C168" s="73"/>
      <c r="D168" s="74"/>
      <c r="E168" s="75"/>
      <c r="F168" s="5"/>
      <c r="G168" s="5"/>
      <c r="H168" s="6"/>
      <c r="I168" s="5"/>
      <c r="J168" s="7"/>
      <c r="K168" s="8">
        <v>3</v>
      </c>
      <c r="L168" s="8">
        <v>2</v>
      </c>
      <c r="M168" s="8" t="str">
        <f t="shared" si="4"/>
        <v/>
      </c>
      <c r="N168" s="5"/>
      <c r="O168" s="9" t="s">
        <v>111</v>
      </c>
      <c r="P168" s="103" t="str">
        <f t="shared" si="5"/>
        <v>衆小
衆比
国審</v>
      </c>
      <c r="Q168" s="51" t="s">
        <v>113</v>
      </c>
      <c r="R168" s="51" t="s">
        <v>113</v>
      </c>
      <c r="S168" s="80"/>
    </row>
    <row r="169" spans="1:19" ht="45.6" customHeight="1">
      <c r="A169" s="1">
        <v>163</v>
      </c>
      <c r="B169" s="91"/>
      <c r="C169" s="73"/>
      <c r="D169" s="74"/>
      <c r="E169" s="75"/>
      <c r="F169" s="5"/>
      <c r="G169" s="5"/>
      <c r="H169" s="6"/>
      <c r="I169" s="5"/>
      <c r="J169" s="7"/>
      <c r="K169" s="8">
        <v>3</v>
      </c>
      <c r="L169" s="8">
        <v>2</v>
      </c>
      <c r="M169" s="8" t="str">
        <f t="shared" si="4"/>
        <v/>
      </c>
      <c r="N169" s="5"/>
      <c r="O169" s="9" t="s">
        <v>111</v>
      </c>
      <c r="P169" s="103" t="str">
        <f t="shared" si="5"/>
        <v>衆小
衆比
国審</v>
      </c>
      <c r="Q169" s="51" t="s">
        <v>113</v>
      </c>
      <c r="R169" s="51" t="s">
        <v>113</v>
      </c>
      <c r="S169" s="80"/>
    </row>
    <row r="170" spans="1:19" ht="45.6" customHeight="1">
      <c r="A170" s="1">
        <v>164</v>
      </c>
      <c r="B170" s="91"/>
      <c r="C170" s="73"/>
      <c r="D170" s="74"/>
      <c r="E170" s="75"/>
      <c r="F170" s="5"/>
      <c r="G170" s="5"/>
      <c r="H170" s="6"/>
      <c r="I170" s="5"/>
      <c r="J170" s="7"/>
      <c r="K170" s="8">
        <v>3</v>
      </c>
      <c r="L170" s="8">
        <v>2</v>
      </c>
      <c r="M170" s="8" t="str">
        <f t="shared" si="4"/>
        <v/>
      </c>
      <c r="N170" s="5"/>
      <c r="O170" s="9" t="s">
        <v>111</v>
      </c>
      <c r="P170" s="103" t="str">
        <f t="shared" si="5"/>
        <v>衆小
衆比
国審</v>
      </c>
      <c r="Q170" s="51" t="s">
        <v>113</v>
      </c>
      <c r="R170" s="51" t="s">
        <v>113</v>
      </c>
      <c r="S170" s="80"/>
    </row>
    <row r="171" spans="1:19" ht="45.6" customHeight="1" thickBot="1">
      <c r="A171" s="1">
        <v>165</v>
      </c>
      <c r="B171" s="92"/>
      <c r="C171" s="76"/>
      <c r="D171" s="77"/>
      <c r="E171" s="78"/>
      <c r="F171" s="15"/>
      <c r="G171" s="15"/>
      <c r="H171" s="16"/>
      <c r="I171" s="15"/>
      <c r="J171" s="17"/>
      <c r="K171" s="18">
        <v>3</v>
      </c>
      <c r="L171" s="18">
        <v>2</v>
      </c>
      <c r="M171" s="18" t="str">
        <f t="shared" si="4"/>
        <v/>
      </c>
      <c r="N171" s="15"/>
      <c r="O171" s="19" t="s">
        <v>111</v>
      </c>
      <c r="P171" s="104" t="str">
        <f t="shared" si="5"/>
        <v>衆小
衆比
国審</v>
      </c>
      <c r="Q171" s="52" t="s">
        <v>113</v>
      </c>
      <c r="R171" s="52" t="s">
        <v>113</v>
      </c>
      <c r="S171" s="81"/>
    </row>
    <row r="172" spans="1:19" ht="45.6" customHeight="1">
      <c r="A172" s="1">
        <v>166</v>
      </c>
      <c r="B172" s="90"/>
      <c r="C172" s="70"/>
      <c r="D172" s="71"/>
      <c r="E172" s="72"/>
      <c r="F172" s="10"/>
      <c r="G172" s="10"/>
      <c r="H172" s="11"/>
      <c r="I172" s="10"/>
      <c r="J172" s="12"/>
      <c r="K172" s="13">
        <v>3</v>
      </c>
      <c r="L172" s="13">
        <v>2</v>
      </c>
      <c r="M172" s="13" t="str">
        <f t="shared" si="4"/>
        <v/>
      </c>
      <c r="N172" s="10"/>
      <c r="O172" s="14" t="s">
        <v>111</v>
      </c>
      <c r="P172" s="102" t="str">
        <f t="shared" si="5"/>
        <v>衆小
衆比
国審</v>
      </c>
      <c r="Q172" s="50" t="s">
        <v>113</v>
      </c>
      <c r="R172" s="50" t="s">
        <v>113</v>
      </c>
      <c r="S172" s="79"/>
    </row>
    <row r="173" spans="1:19" ht="45.6" customHeight="1">
      <c r="A173" s="1">
        <v>167</v>
      </c>
      <c r="B173" s="91"/>
      <c r="C173" s="73"/>
      <c r="D173" s="74"/>
      <c r="E173" s="75"/>
      <c r="F173" s="5"/>
      <c r="G173" s="5"/>
      <c r="H173" s="6"/>
      <c r="I173" s="5"/>
      <c r="J173" s="7"/>
      <c r="K173" s="8">
        <v>3</v>
      </c>
      <c r="L173" s="8">
        <v>2</v>
      </c>
      <c r="M173" s="8" t="str">
        <f t="shared" si="4"/>
        <v/>
      </c>
      <c r="N173" s="5"/>
      <c r="O173" s="9" t="s">
        <v>111</v>
      </c>
      <c r="P173" s="103" t="str">
        <f t="shared" si="5"/>
        <v>衆小
衆比
国審</v>
      </c>
      <c r="Q173" s="51" t="s">
        <v>113</v>
      </c>
      <c r="R173" s="51" t="s">
        <v>113</v>
      </c>
      <c r="S173" s="80"/>
    </row>
    <row r="174" spans="1:19" ht="45.6" customHeight="1">
      <c r="A174" s="1">
        <v>168</v>
      </c>
      <c r="B174" s="91"/>
      <c r="C174" s="73"/>
      <c r="D174" s="74"/>
      <c r="E174" s="75"/>
      <c r="F174" s="5"/>
      <c r="G174" s="5"/>
      <c r="H174" s="6"/>
      <c r="I174" s="5"/>
      <c r="J174" s="7"/>
      <c r="K174" s="8">
        <v>3</v>
      </c>
      <c r="L174" s="8">
        <v>2</v>
      </c>
      <c r="M174" s="8" t="str">
        <f t="shared" si="4"/>
        <v/>
      </c>
      <c r="N174" s="5"/>
      <c r="O174" s="9" t="s">
        <v>111</v>
      </c>
      <c r="P174" s="103" t="str">
        <f t="shared" si="5"/>
        <v>衆小
衆比
国審</v>
      </c>
      <c r="Q174" s="51" t="s">
        <v>113</v>
      </c>
      <c r="R174" s="51" t="s">
        <v>113</v>
      </c>
      <c r="S174" s="80"/>
    </row>
    <row r="175" spans="1:19" ht="45.6" customHeight="1">
      <c r="A175" s="1">
        <v>169</v>
      </c>
      <c r="B175" s="91"/>
      <c r="C175" s="73"/>
      <c r="D175" s="74"/>
      <c r="E175" s="75"/>
      <c r="F175" s="5"/>
      <c r="G175" s="5"/>
      <c r="H175" s="6"/>
      <c r="I175" s="5"/>
      <c r="J175" s="7"/>
      <c r="K175" s="8">
        <v>3</v>
      </c>
      <c r="L175" s="8">
        <v>2</v>
      </c>
      <c r="M175" s="8" t="str">
        <f t="shared" si="4"/>
        <v/>
      </c>
      <c r="N175" s="5"/>
      <c r="O175" s="9" t="s">
        <v>111</v>
      </c>
      <c r="P175" s="103" t="str">
        <f t="shared" si="5"/>
        <v>衆小
衆比
国審</v>
      </c>
      <c r="Q175" s="51" t="s">
        <v>113</v>
      </c>
      <c r="R175" s="51" t="s">
        <v>113</v>
      </c>
      <c r="S175" s="80"/>
    </row>
    <row r="176" spans="1:19" ht="45.6" customHeight="1" thickBot="1">
      <c r="A176" s="1">
        <v>170</v>
      </c>
      <c r="B176" s="92"/>
      <c r="C176" s="76"/>
      <c r="D176" s="77"/>
      <c r="E176" s="78"/>
      <c r="F176" s="15"/>
      <c r="G176" s="15"/>
      <c r="H176" s="16"/>
      <c r="I176" s="15"/>
      <c r="J176" s="17"/>
      <c r="K176" s="18">
        <v>3</v>
      </c>
      <c r="L176" s="18">
        <v>2</v>
      </c>
      <c r="M176" s="18" t="str">
        <f t="shared" si="4"/>
        <v/>
      </c>
      <c r="N176" s="15"/>
      <c r="O176" s="19" t="s">
        <v>111</v>
      </c>
      <c r="P176" s="104" t="str">
        <f t="shared" si="5"/>
        <v>衆小
衆比
国審</v>
      </c>
      <c r="Q176" s="52" t="s">
        <v>113</v>
      </c>
      <c r="R176" s="52" t="s">
        <v>113</v>
      </c>
      <c r="S176" s="81"/>
    </row>
    <row r="177" spans="1:19" ht="45.6" customHeight="1">
      <c r="A177" s="1">
        <v>171</v>
      </c>
      <c r="B177" s="90"/>
      <c r="C177" s="70"/>
      <c r="D177" s="71"/>
      <c r="E177" s="72"/>
      <c r="F177" s="10"/>
      <c r="G177" s="10"/>
      <c r="H177" s="11"/>
      <c r="I177" s="10"/>
      <c r="J177" s="12"/>
      <c r="K177" s="13">
        <v>3</v>
      </c>
      <c r="L177" s="13">
        <v>2</v>
      </c>
      <c r="M177" s="13" t="str">
        <f t="shared" si="4"/>
        <v/>
      </c>
      <c r="N177" s="10"/>
      <c r="O177" s="14" t="s">
        <v>111</v>
      </c>
      <c r="P177" s="102" t="str">
        <f t="shared" si="5"/>
        <v>衆小
衆比
国審</v>
      </c>
      <c r="Q177" s="50" t="s">
        <v>113</v>
      </c>
      <c r="R177" s="50" t="s">
        <v>113</v>
      </c>
      <c r="S177" s="79"/>
    </row>
    <row r="178" spans="1:19" ht="45.6" customHeight="1">
      <c r="A178" s="1">
        <v>172</v>
      </c>
      <c r="B178" s="91"/>
      <c r="C178" s="73"/>
      <c r="D178" s="74"/>
      <c r="E178" s="75"/>
      <c r="F178" s="5"/>
      <c r="G178" s="5"/>
      <c r="H178" s="6"/>
      <c r="I178" s="5"/>
      <c r="J178" s="7"/>
      <c r="K178" s="8">
        <v>3</v>
      </c>
      <c r="L178" s="8">
        <v>2</v>
      </c>
      <c r="M178" s="8" t="str">
        <f t="shared" si="4"/>
        <v/>
      </c>
      <c r="N178" s="5"/>
      <c r="O178" s="9" t="s">
        <v>111</v>
      </c>
      <c r="P178" s="103" t="str">
        <f t="shared" si="5"/>
        <v>衆小
衆比
国審</v>
      </c>
      <c r="Q178" s="51" t="s">
        <v>113</v>
      </c>
      <c r="R178" s="51" t="s">
        <v>113</v>
      </c>
      <c r="S178" s="80"/>
    </row>
    <row r="179" spans="1:19" ht="45.6" customHeight="1">
      <c r="A179" s="1">
        <v>173</v>
      </c>
      <c r="B179" s="91"/>
      <c r="C179" s="73"/>
      <c r="D179" s="74"/>
      <c r="E179" s="75"/>
      <c r="F179" s="5"/>
      <c r="G179" s="5"/>
      <c r="H179" s="6"/>
      <c r="I179" s="5"/>
      <c r="J179" s="7"/>
      <c r="K179" s="8">
        <v>3</v>
      </c>
      <c r="L179" s="8">
        <v>2</v>
      </c>
      <c r="M179" s="8" t="str">
        <f t="shared" si="4"/>
        <v/>
      </c>
      <c r="N179" s="5"/>
      <c r="O179" s="9" t="s">
        <v>111</v>
      </c>
      <c r="P179" s="103" t="str">
        <f t="shared" si="5"/>
        <v>衆小
衆比
国審</v>
      </c>
      <c r="Q179" s="51" t="s">
        <v>113</v>
      </c>
      <c r="R179" s="51" t="s">
        <v>113</v>
      </c>
      <c r="S179" s="80"/>
    </row>
    <row r="180" spans="1:19" ht="45.6" customHeight="1">
      <c r="A180" s="1">
        <v>174</v>
      </c>
      <c r="B180" s="91"/>
      <c r="C180" s="73"/>
      <c r="D180" s="74"/>
      <c r="E180" s="75"/>
      <c r="F180" s="5"/>
      <c r="G180" s="5"/>
      <c r="H180" s="6"/>
      <c r="I180" s="5"/>
      <c r="J180" s="7"/>
      <c r="K180" s="8">
        <v>3</v>
      </c>
      <c r="L180" s="8">
        <v>2</v>
      </c>
      <c r="M180" s="8" t="str">
        <f t="shared" si="4"/>
        <v/>
      </c>
      <c r="N180" s="5"/>
      <c r="O180" s="9" t="s">
        <v>111</v>
      </c>
      <c r="P180" s="103" t="str">
        <f t="shared" si="5"/>
        <v>衆小
衆比
国審</v>
      </c>
      <c r="Q180" s="51" t="s">
        <v>113</v>
      </c>
      <c r="R180" s="51" t="s">
        <v>113</v>
      </c>
      <c r="S180" s="80"/>
    </row>
    <row r="181" spans="1:19" ht="45.6" customHeight="1" thickBot="1">
      <c r="A181" s="1">
        <v>175</v>
      </c>
      <c r="B181" s="92"/>
      <c r="C181" s="76"/>
      <c r="D181" s="77"/>
      <c r="E181" s="78"/>
      <c r="F181" s="15"/>
      <c r="G181" s="15"/>
      <c r="H181" s="16"/>
      <c r="I181" s="15"/>
      <c r="J181" s="17"/>
      <c r="K181" s="18">
        <v>3</v>
      </c>
      <c r="L181" s="18">
        <v>2</v>
      </c>
      <c r="M181" s="18" t="str">
        <f t="shared" si="4"/>
        <v/>
      </c>
      <c r="N181" s="15"/>
      <c r="O181" s="19" t="s">
        <v>111</v>
      </c>
      <c r="P181" s="104" t="str">
        <f t="shared" si="5"/>
        <v>衆小
衆比
国審</v>
      </c>
      <c r="Q181" s="52" t="s">
        <v>113</v>
      </c>
      <c r="R181" s="52" t="s">
        <v>113</v>
      </c>
      <c r="S181" s="81"/>
    </row>
    <row r="182" spans="1:19" ht="45.6" customHeight="1">
      <c r="A182" s="1">
        <v>176</v>
      </c>
      <c r="B182" s="90"/>
      <c r="C182" s="70"/>
      <c r="D182" s="71"/>
      <c r="E182" s="72"/>
      <c r="F182" s="10"/>
      <c r="G182" s="10"/>
      <c r="H182" s="11"/>
      <c r="I182" s="10"/>
      <c r="J182" s="12"/>
      <c r="K182" s="13">
        <v>3</v>
      </c>
      <c r="L182" s="13">
        <v>2</v>
      </c>
      <c r="M182" s="13" t="str">
        <f t="shared" si="4"/>
        <v/>
      </c>
      <c r="N182" s="10"/>
      <c r="O182" s="14" t="s">
        <v>111</v>
      </c>
      <c r="P182" s="102" t="str">
        <f t="shared" si="5"/>
        <v>衆小
衆比
国審</v>
      </c>
      <c r="Q182" s="50" t="s">
        <v>113</v>
      </c>
      <c r="R182" s="50" t="s">
        <v>113</v>
      </c>
      <c r="S182" s="79"/>
    </row>
    <row r="183" spans="1:19" ht="45.6" customHeight="1">
      <c r="A183" s="1">
        <v>177</v>
      </c>
      <c r="B183" s="91"/>
      <c r="C183" s="73"/>
      <c r="D183" s="74"/>
      <c r="E183" s="75"/>
      <c r="F183" s="5"/>
      <c r="G183" s="5"/>
      <c r="H183" s="6"/>
      <c r="I183" s="5"/>
      <c r="J183" s="7"/>
      <c r="K183" s="8">
        <v>3</v>
      </c>
      <c r="L183" s="8">
        <v>2</v>
      </c>
      <c r="M183" s="8" t="str">
        <f t="shared" si="4"/>
        <v/>
      </c>
      <c r="N183" s="5"/>
      <c r="O183" s="9" t="s">
        <v>111</v>
      </c>
      <c r="P183" s="103" t="str">
        <f t="shared" si="5"/>
        <v>衆小
衆比
国審</v>
      </c>
      <c r="Q183" s="51" t="s">
        <v>113</v>
      </c>
      <c r="R183" s="51" t="s">
        <v>113</v>
      </c>
      <c r="S183" s="80"/>
    </row>
    <row r="184" spans="1:19" ht="45.6" customHeight="1">
      <c r="A184" s="1">
        <v>178</v>
      </c>
      <c r="B184" s="91"/>
      <c r="C184" s="73"/>
      <c r="D184" s="74"/>
      <c r="E184" s="75"/>
      <c r="F184" s="5"/>
      <c r="G184" s="5"/>
      <c r="H184" s="6"/>
      <c r="I184" s="5"/>
      <c r="J184" s="7"/>
      <c r="K184" s="8">
        <v>3</v>
      </c>
      <c r="L184" s="8">
        <v>2</v>
      </c>
      <c r="M184" s="8" t="str">
        <f t="shared" si="4"/>
        <v/>
      </c>
      <c r="N184" s="5"/>
      <c r="O184" s="9" t="s">
        <v>111</v>
      </c>
      <c r="P184" s="103" t="str">
        <f t="shared" si="5"/>
        <v>衆小
衆比
国審</v>
      </c>
      <c r="Q184" s="51" t="s">
        <v>113</v>
      </c>
      <c r="R184" s="51" t="s">
        <v>113</v>
      </c>
      <c r="S184" s="80"/>
    </row>
    <row r="185" spans="1:19" ht="45.6" customHeight="1">
      <c r="A185" s="1">
        <v>179</v>
      </c>
      <c r="B185" s="91"/>
      <c r="C185" s="73"/>
      <c r="D185" s="74"/>
      <c r="E185" s="75"/>
      <c r="F185" s="5"/>
      <c r="G185" s="5"/>
      <c r="H185" s="6"/>
      <c r="I185" s="5"/>
      <c r="J185" s="7"/>
      <c r="K185" s="8">
        <v>3</v>
      </c>
      <c r="L185" s="8">
        <v>2</v>
      </c>
      <c r="M185" s="8" t="str">
        <f t="shared" si="4"/>
        <v/>
      </c>
      <c r="N185" s="5"/>
      <c r="O185" s="9" t="s">
        <v>111</v>
      </c>
      <c r="P185" s="103" t="str">
        <f t="shared" si="5"/>
        <v>衆小
衆比
国審</v>
      </c>
      <c r="Q185" s="51" t="s">
        <v>113</v>
      </c>
      <c r="R185" s="51" t="s">
        <v>113</v>
      </c>
      <c r="S185" s="80"/>
    </row>
    <row r="186" spans="1:19" ht="45.6" customHeight="1" thickBot="1">
      <c r="A186" s="1">
        <v>180</v>
      </c>
      <c r="B186" s="92"/>
      <c r="C186" s="76"/>
      <c r="D186" s="77"/>
      <c r="E186" s="78"/>
      <c r="F186" s="15"/>
      <c r="G186" s="15"/>
      <c r="H186" s="16"/>
      <c r="I186" s="15"/>
      <c r="J186" s="17"/>
      <c r="K186" s="18">
        <v>3</v>
      </c>
      <c r="L186" s="18">
        <v>2</v>
      </c>
      <c r="M186" s="18" t="str">
        <f t="shared" si="4"/>
        <v/>
      </c>
      <c r="N186" s="15"/>
      <c r="O186" s="19" t="s">
        <v>111</v>
      </c>
      <c r="P186" s="104" t="str">
        <f t="shared" si="5"/>
        <v>衆小
衆比
国審</v>
      </c>
      <c r="Q186" s="52" t="s">
        <v>113</v>
      </c>
      <c r="R186" s="52" t="s">
        <v>113</v>
      </c>
      <c r="S186" s="81"/>
    </row>
    <row r="187" spans="1:19" ht="45.6" customHeight="1">
      <c r="A187" s="1">
        <v>181</v>
      </c>
      <c r="B187" s="90"/>
      <c r="C187" s="70"/>
      <c r="D187" s="71"/>
      <c r="E187" s="72"/>
      <c r="F187" s="10"/>
      <c r="G187" s="10"/>
      <c r="H187" s="11"/>
      <c r="I187" s="10"/>
      <c r="J187" s="12"/>
      <c r="K187" s="13">
        <v>3</v>
      </c>
      <c r="L187" s="13">
        <v>2</v>
      </c>
      <c r="M187" s="13" t="str">
        <f t="shared" si="4"/>
        <v/>
      </c>
      <c r="N187" s="10"/>
      <c r="O187" s="14" t="s">
        <v>111</v>
      </c>
      <c r="P187" s="102" t="str">
        <f t="shared" si="5"/>
        <v>衆小
衆比
国審</v>
      </c>
      <c r="Q187" s="50" t="s">
        <v>113</v>
      </c>
      <c r="R187" s="50" t="s">
        <v>113</v>
      </c>
      <c r="S187" s="79"/>
    </row>
    <row r="188" spans="1:19" ht="45.6" customHeight="1">
      <c r="A188" s="1">
        <v>182</v>
      </c>
      <c r="B188" s="91"/>
      <c r="C188" s="73"/>
      <c r="D188" s="74"/>
      <c r="E188" s="75"/>
      <c r="F188" s="5"/>
      <c r="G188" s="5"/>
      <c r="H188" s="6"/>
      <c r="I188" s="5"/>
      <c r="J188" s="7"/>
      <c r="K188" s="8">
        <v>3</v>
      </c>
      <c r="L188" s="8">
        <v>2</v>
      </c>
      <c r="M188" s="8" t="str">
        <f t="shared" si="4"/>
        <v/>
      </c>
      <c r="N188" s="5"/>
      <c r="O188" s="9" t="s">
        <v>111</v>
      </c>
      <c r="P188" s="103" t="str">
        <f t="shared" si="5"/>
        <v>衆小
衆比
国審</v>
      </c>
      <c r="Q188" s="51" t="s">
        <v>113</v>
      </c>
      <c r="R188" s="51" t="s">
        <v>113</v>
      </c>
      <c r="S188" s="80"/>
    </row>
    <row r="189" spans="1:19" ht="45.6" customHeight="1">
      <c r="A189" s="1">
        <v>183</v>
      </c>
      <c r="B189" s="91"/>
      <c r="C189" s="73"/>
      <c r="D189" s="74"/>
      <c r="E189" s="75"/>
      <c r="F189" s="5"/>
      <c r="G189" s="5"/>
      <c r="H189" s="6"/>
      <c r="I189" s="5"/>
      <c r="J189" s="7"/>
      <c r="K189" s="8">
        <v>3</v>
      </c>
      <c r="L189" s="8">
        <v>2</v>
      </c>
      <c r="M189" s="8" t="str">
        <f t="shared" si="4"/>
        <v/>
      </c>
      <c r="N189" s="5"/>
      <c r="O189" s="9" t="s">
        <v>111</v>
      </c>
      <c r="P189" s="103" t="str">
        <f t="shared" si="5"/>
        <v>衆小
衆比
国審</v>
      </c>
      <c r="Q189" s="51" t="s">
        <v>113</v>
      </c>
      <c r="R189" s="51" t="s">
        <v>113</v>
      </c>
      <c r="S189" s="80"/>
    </row>
    <row r="190" spans="1:19" ht="45.6" customHeight="1">
      <c r="A190" s="1">
        <v>184</v>
      </c>
      <c r="B190" s="91"/>
      <c r="C190" s="73"/>
      <c r="D190" s="74"/>
      <c r="E190" s="75"/>
      <c r="F190" s="5"/>
      <c r="G190" s="5"/>
      <c r="H190" s="6"/>
      <c r="I190" s="5"/>
      <c r="J190" s="7"/>
      <c r="K190" s="8">
        <v>3</v>
      </c>
      <c r="L190" s="8">
        <v>2</v>
      </c>
      <c r="M190" s="8" t="str">
        <f t="shared" si="4"/>
        <v/>
      </c>
      <c r="N190" s="5"/>
      <c r="O190" s="9" t="s">
        <v>111</v>
      </c>
      <c r="P190" s="103" t="str">
        <f t="shared" si="5"/>
        <v>衆小
衆比
国審</v>
      </c>
      <c r="Q190" s="51" t="s">
        <v>113</v>
      </c>
      <c r="R190" s="51" t="s">
        <v>113</v>
      </c>
      <c r="S190" s="80"/>
    </row>
    <row r="191" spans="1:19" ht="45.6" customHeight="1" thickBot="1">
      <c r="A191" s="1">
        <v>185</v>
      </c>
      <c r="B191" s="92"/>
      <c r="C191" s="76"/>
      <c r="D191" s="77"/>
      <c r="E191" s="78"/>
      <c r="F191" s="15"/>
      <c r="G191" s="15"/>
      <c r="H191" s="16"/>
      <c r="I191" s="15"/>
      <c r="J191" s="17"/>
      <c r="K191" s="18">
        <v>3</v>
      </c>
      <c r="L191" s="18">
        <v>2</v>
      </c>
      <c r="M191" s="18" t="str">
        <f t="shared" si="4"/>
        <v/>
      </c>
      <c r="N191" s="15"/>
      <c r="O191" s="19" t="s">
        <v>111</v>
      </c>
      <c r="P191" s="104" t="str">
        <f t="shared" si="5"/>
        <v>衆小
衆比
国審</v>
      </c>
      <c r="Q191" s="52" t="s">
        <v>113</v>
      </c>
      <c r="R191" s="52" t="s">
        <v>113</v>
      </c>
      <c r="S191" s="81"/>
    </row>
    <row r="192" spans="1:19" ht="45.6" customHeight="1">
      <c r="A192" s="1">
        <v>186</v>
      </c>
      <c r="B192" s="90"/>
      <c r="C192" s="70"/>
      <c r="D192" s="71"/>
      <c r="E192" s="72"/>
      <c r="F192" s="10"/>
      <c r="G192" s="10"/>
      <c r="H192" s="11"/>
      <c r="I192" s="10"/>
      <c r="J192" s="12"/>
      <c r="K192" s="13">
        <v>3</v>
      </c>
      <c r="L192" s="13">
        <v>2</v>
      </c>
      <c r="M192" s="13" t="str">
        <f t="shared" si="4"/>
        <v/>
      </c>
      <c r="N192" s="10"/>
      <c r="O192" s="14" t="s">
        <v>111</v>
      </c>
      <c r="P192" s="102" t="str">
        <f t="shared" si="5"/>
        <v>衆小
衆比
国審</v>
      </c>
      <c r="Q192" s="50" t="s">
        <v>113</v>
      </c>
      <c r="R192" s="50" t="s">
        <v>113</v>
      </c>
      <c r="S192" s="79"/>
    </row>
    <row r="193" spans="1:19" ht="45.6" customHeight="1">
      <c r="A193" s="1">
        <v>187</v>
      </c>
      <c r="B193" s="91"/>
      <c r="C193" s="73"/>
      <c r="D193" s="74"/>
      <c r="E193" s="75"/>
      <c r="F193" s="5"/>
      <c r="G193" s="5"/>
      <c r="H193" s="6"/>
      <c r="I193" s="5"/>
      <c r="J193" s="7"/>
      <c r="K193" s="8">
        <v>3</v>
      </c>
      <c r="L193" s="8">
        <v>2</v>
      </c>
      <c r="M193" s="8" t="str">
        <f t="shared" si="4"/>
        <v/>
      </c>
      <c r="N193" s="5"/>
      <c r="O193" s="9" t="s">
        <v>111</v>
      </c>
      <c r="P193" s="103" t="str">
        <f t="shared" si="5"/>
        <v>衆小
衆比
国審</v>
      </c>
      <c r="Q193" s="51" t="s">
        <v>113</v>
      </c>
      <c r="R193" s="51" t="s">
        <v>113</v>
      </c>
      <c r="S193" s="80"/>
    </row>
    <row r="194" spans="1:19" ht="45.6" customHeight="1">
      <c r="A194" s="1">
        <v>188</v>
      </c>
      <c r="B194" s="91"/>
      <c r="C194" s="73"/>
      <c r="D194" s="74"/>
      <c r="E194" s="75"/>
      <c r="F194" s="5"/>
      <c r="G194" s="5"/>
      <c r="H194" s="6"/>
      <c r="I194" s="5"/>
      <c r="J194" s="7"/>
      <c r="K194" s="8">
        <v>3</v>
      </c>
      <c r="L194" s="8">
        <v>2</v>
      </c>
      <c r="M194" s="8" t="str">
        <f t="shared" si="4"/>
        <v/>
      </c>
      <c r="N194" s="5"/>
      <c r="O194" s="9" t="s">
        <v>111</v>
      </c>
      <c r="P194" s="103" t="str">
        <f t="shared" si="5"/>
        <v>衆小
衆比
国審</v>
      </c>
      <c r="Q194" s="51" t="s">
        <v>113</v>
      </c>
      <c r="R194" s="51" t="s">
        <v>113</v>
      </c>
      <c r="S194" s="80"/>
    </row>
    <row r="195" spans="1:19" ht="45.6" customHeight="1">
      <c r="A195" s="1">
        <v>189</v>
      </c>
      <c r="B195" s="91"/>
      <c r="C195" s="73"/>
      <c r="D195" s="74"/>
      <c r="E195" s="75"/>
      <c r="F195" s="5"/>
      <c r="G195" s="5"/>
      <c r="H195" s="6"/>
      <c r="I195" s="5"/>
      <c r="J195" s="7"/>
      <c r="K195" s="8">
        <v>3</v>
      </c>
      <c r="L195" s="8">
        <v>2</v>
      </c>
      <c r="M195" s="8" t="str">
        <f t="shared" si="4"/>
        <v/>
      </c>
      <c r="N195" s="5"/>
      <c r="O195" s="9" t="s">
        <v>111</v>
      </c>
      <c r="P195" s="103" t="str">
        <f t="shared" si="5"/>
        <v>衆小
衆比
国審</v>
      </c>
      <c r="Q195" s="51" t="s">
        <v>113</v>
      </c>
      <c r="R195" s="51" t="s">
        <v>113</v>
      </c>
      <c r="S195" s="80"/>
    </row>
    <row r="196" spans="1:19" ht="45.6" customHeight="1" thickBot="1">
      <c r="A196" s="1">
        <v>190</v>
      </c>
      <c r="B196" s="92"/>
      <c r="C196" s="76"/>
      <c r="D196" s="77"/>
      <c r="E196" s="78"/>
      <c r="F196" s="15"/>
      <c r="G196" s="15"/>
      <c r="H196" s="16"/>
      <c r="I196" s="15"/>
      <c r="J196" s="17"/>
      <c r="K196" s="18">
        <v>3</v>
      </c>
      <c r="L196" s="18">
        <v>2</v>
      </c>
      <c r="M196" s="18" t="str">
        <f t="shared" si="4"/>
        <v/>
      </c>
      <c r="N196" s="15"/>
      <c r="O196" s="19" t="s">
        <v>111</v>
      </c>
      <c r="P196" s="104" t="str">
        <f t="shared" si="5"/>
        <v>衆小
衆比
国審</v>
      </c>
      <c r="Q196" s="52" t="s">
        <v>113</v>
      </c>
      <c r="R196" s="52" t="s">
        <v>113</v>
      </c>
      <c r="S196" s="81"/>
    </row>
    <row r="197" spans="1:19" ht="45.6" customHeight="1">
      <c r="A197" s="1">
        <v>191</v>
      </c>
      <c r="B197" s="90"/>
      <c r="C197" s="70"/>
      <c r="D197" s="71"/>
      <c r="E197" s="72"/>
      <c r="F197" s="10"/>
      <c r="G197" s="10"/>
      <c r="H197" s="11"/>
      <c r="I197" s="10"/>
      <c r="J197" s="12"/>
      <c r="K197" s="13">
        <v>3</v>
      </c>
      <c r="L197" s="13">
        <v>2</v>
      </c>
      <c r="M197" s="13" t="str">
        <f t="shared" si="4"/>
        <v/>
      </c>
      <c r="N197" s="10"/>
      <c r="O197" s="14" t="s">
        <v>111</v>
      </c>
      <c r="P197" s="102" t="str">
        <f t="shared" si="5"/>
        <v>衆小
衆比
国審</v>
      </c>
      <c r="Q197" s="50" t="s">
        <v>113</v>
      </c>
      <c r="R197" s="50" t="s">
        <v>113</v>
      </c>
      <c r="S197" s="79"/>
    </row>
    <row r="198" spans="1:19" ht="45.6" customHeight="1">
      <c r="A198" s="1">
        <v>192</v>
      </c>
      <c r="B198" s="91"/>
      <c r="C198" s="73"/>
      <c r="D198" s="74"/>
      <c r="E198" s="75"/>
      <c r="F198" s="5"/>
      <c r="G198" s="5"/>
      <c r="H198" s="6"/>
      <c r="I198" s="5"/>
      <c r="J198" s="7"/>
      <c r="K198" s="8">
        <v>3</v>
      </c>
      <c r="L198" s="8">
        <v>2</v>
      </c>
      <c r="M198" s="8" t="str">
        <f t="shared" si="4"/>
        <v/>
      </c>
      <c r="N198" s="5"/>
      <c r="O198" s="9" t="s">
        <v>111</v>
      </c>
      <c r="P198" s="103" t="str">
        <f t="shared" si="5"/>
        <v>衆小
衆比
国審</v>
      </c>
      <c r="Q198" s="51" t="s">
        <v>113</v>
      </c>
      <c r="R198" s="51" t="s">
        <v>113</v>
      </c>
      <c r="S198" s="80"/>
    </row>
    <row r="199" spans="1:19" ht="45.6" customHeight="1">
      <c r="A199" s="1">
        <v>193</v>
      </c>
      <c r="B199" s="91"/>
      <c r="C199" s="73"/>
      <c r="D199" s="74"/>
      <c r="E199" s="75"/>
      <c r="F199" s="5"/>
      <c r="G199" s="5"/>
      <c r="H199" s="6"/>
      <c r="I199" s="5"/>
      <c r="J199" s="7"/>
      <c r="K199" s="8">
        <v>3</v>
      </c>
      <c r="L199" s="8">
        <v>2</v>
      </c>
      <c r="M199" s="8" t="str">
        <f t="shared" si="4"/>
        <v/>
      </c>
      <c r="N199" s="5"/>
      <c r="O199" s="9" t="s">
        <v>111</v>
      </c>
      <c r="P199" s="103" t="str">
        <f t="shared" si="5"/>
        <v>衆小
衆比
国審</v>
      </c>
      <c r="Q199" s="51" t="s">
        <v>113</v>
      </c>
      <c r="R199" s="51" t="s">
        <v>113</v>
      </c>
      <c r="S199" s="80"/>
    </row>
    <row r="200" spans="1:19" ht="45.6" customHeight="1">
      <c r="A200" s="1">
        <v>194</v>
      </c>
      <c r="B200" s="91"/>
      <c r="C200" s="73"/>
      <c r="D200" s="74"/>
      <c r="E200" s="75"/>
      <c r="F200" s="5"/>
      <c r="G200" s="5"/>
      <c r="H200" s="6"/>
      <c r="I200" s="5"/>
      <c r="J200" s="7"/>
      <c r="K200" s="8">
        <v>3</v>
      </c>
      <c r="L200" s="8">
        <v>2</v>
      </c>
      <c r="M200" s="8" t="str">
        <f t="shared" si="4"/>
        <v/>
      </c>
      <c r="N200" s="5"/>
      <c r="O200" s="9" t="s">
        <v>111</v>
      </c>
      <c r="P200" s="103" t="str">
        <f t="shared" si="5"/>
        <v>衆小
衆比
国審</v>
      </c>
      <c r="Q200" s="51" t="s">
        <v>113</v>
      </c>
      <c r="R200" s="51" t="s">
        <v>113</v>
      </c>
      <c r="S200" s="80"/>
    </row>
    <row r="201" spans="1:19" ht="45.6" customHeight="1" thickBot="1">
      <c r="A201" s="1">
        <v>195</v>
      </c>
      <c r="B201" s="92"/>
      <c r="C201" s="76"/>
      <c r="D201" s="77"/>
      <c r="E201" s="78"/>
      <c r="F201" s="15"/>
      <c r="G201" s="15"/>
      <c r="H201" s="16"/>
      <c r="I201" s="15"/>
      <c r="J201" s="17"/>
      <c r="K201" s="18">
        <v>3</v>
      </c>
      <c r="L201" s="18">
        <v>2</v>
      </c>
      <c r="M201" s="18" t="str">
        <f t="shared" ref="M201:M206" si="6">M200</f>
        <v/>
      </c>
      <c r="N201" s="15"/>
      <c r="O201" s="19" t="s">
        <v>111</v>
      </c>
      <c r="P201" s="104" t="str">
        <f t="shared" ref="P201:P206" si="7">$P$7</f>
        <v>衆小
衆比
国審</v>
      </c>
      <c r="Q201" s="52" t="s">
        <v>113</v>
      </c>
      <c r="R201" s="52" t="s">
        <v>113</v>
      </c>
      <c r="S201" s="81"/>
    </row>
    <row r="202" spans="1:19" ht="45.6" customHeight="1">
      <c r="A202" s="1">
        <v>196</v>
      </c>
      <c r="B202" s="90"/>
      <c r="C202" s="70"/>
      <c r="D202" s="71"/>
      <c r="E202" s="72"/>
      <c r="F202" s="10"/>
      <c r="G202" s="10"/>
      <c r="H202" s="11"/>
      <c r="I202" s="10"/>
      <c r="J202" s="12"/>
      <c r="K202" s="13">
        <v>3</v>
      </c>
      <c r="L202" s="13">
        <v>2</v>
      </c>
      <c r="M202" s="13" t="str">
        <f t="shared" si="6"/>
        <v/>
      </c>
      <c r="N202" s="10"/>
      <c r="O202" s="14" t="s">
        <v>111</v>
      </c>
      <c r="P202" s="102" t="str">
        <f t="shared" si="7"/>
        <v>衆小
衆比
国審</v>
      </c>
      <c r="Q202" s="50" t="s">
        <v>113</v>
      </c>
      <c r="R202" s="50" t="s">
        <v>113</v>
      </c>
      <c r="S202" s="79"/>
    </row>
    <row r="203" spans="1:19" ht="45.6" customHeight="1">
      <c r="A203" s="1">
        <v>197</v>
      </c>
      <c r="B203" s="91"/>
      <c r="C203" s="73"/>
      <c r="D203" s="74"/>
      <c r="E203" s="75"/>
      <c r="F203" s="5"/>
      <c r="G203" s="5"/>
      <c r="H203" s="6"/>
      <c r="I203" s="5"/>
      <c r="J203" s="7"/>
      <c r="K203" s="8">
        <v>3</v>
      </c>
      <c r="L203" s="8">
        <v>2</v>
      </c>
      <c r="M203" s="8" t="str">
        <f t="shared" si="6"/>
        <v/>
      </c>
      <c r="N203" s="5"/>
      <c r="O203" s="9" t="s">
        <v>111</v>
      </c>
      <c r="P203" s="103" t="str">
        <f t="shared" si="7"/>
        <v>衆小
衆比
国審</v>
      </c>
      <c r="Q203" s="51" t="s">
        <v>113</v>
      </c>
      <c r="R203" s="51" t="s">
        <v>113</v>
      </c>
      <c r="S203" s="80"/>
    </row>
    <row r="204" spans="1:19" ht="45.6" customHeight="1">
      <c r="A204" s="1">
        <v>198</v>
      </c>
      <c r="B204" s="91"/>
      <c r="C204" s="73"/>
      <c r="D204" s="74"/>
      <c r="E204" s="75"/>
      <c r="F204" s="5"/>
      <c r="G204" s="5"/>
      <c r="H204" s="6"/>
      <c r="I204" s="5"/>
      <c r="J204" s="7"/>
      <c r="K204" s="8">
        <v>3</v>
      </c>
      <c r="L204" s="8">
        <v>2</v>
      </c>
      <c r="M204" s="8" t="str">
        <f t="shared" si="6"/>
        <v/>
      </c>
      <c r="N204" s="5"/>
      <c r="O204" s="9" t="s">
        <v>111</v>
      </c>
      <c r="P204" s="103" t="str">
        <f t="shared" si="7"/>
        <v>衆小
衆比
国審</v>
      </c>
      <c r="Q204" s="51" t="s">
        <v>113</v>
      </c>
      <c r="R204" s="51" t="s">
        <v>113</v>
      </c>
      <c r="S204" s="80"/>
    </row>
    <row r="205" spans="1:19" ht="45.6" customHeight="1">
      <c r="A205" s="1">
        <v>199</v>
      </c>
      <c r="B205" s="91"/>
      <c r="C205" s="73"/>
      <c r="D205" s="74"/>
      <c r="E205" s="75"/>
      <c r="F205" s="5"/>
      <c r="G205" s="5"/>
      <c r="H205" s="6"/>
      <c r="I205" s="5"/>
      <c r="J205" s="7"/>
      <c r="K205" s="8">
        <v>3</v>
      </c>
      <c r="L205" s="8">
        <v>2</v>
      </c>
      <c r="M205" s="8" t="str">
        <f t="shared" si="6"/>
        <v/>
      </c>
      <c r="N205" s="5"/>
      <c r="O205" s="9" t="s">
        <v>111</v>
      </c>
      <c r="P205" s="103" t="str">
        <f t="shared" si="7"/>
        <v>衆小
衆比
国審</v>
      </c>
      <c r="Q205" s="51" t="s">
        <v>113</v>
      </c>
      <c r="R205" s="51" t="s">
        <v>113</v>
      </c>
      <c r="S205" s="80"/>
    </row>
    <row r="206" spans="1:19" ht="45.6" customHeight="1" thickBot="1">
      <c r="A206" s="1">
        <v>200</v>
      </c>
      <c r="B206" s="92"/>
      <c r="C206" s="76"/>
      <c r="D206" s="77"/>
      <c r="E206" s="78"/>
      <c r="F206" s="15"/>
      <c r="G206" s="15"/>
      <c r="H206" s="16"/>
      <c r="I206" s="15"/>
      <c r="J206" s="17"/>
      <c r="K206" s="18">
        <v>3</v>
      </c>
      <c r="L206" s="18">
        <v>2</v>
      </c>
      <c r="M206" s="18" t="str">
        <f t="shared" si="6"/>
        <v/>
      </c>
      <c r="N206" s="15"/>
      <c r="O206" s="19" t="s">
        <v>111</v>
      </c>
      <c r="P206" s="104" t="str">
        <f t="shared" si="7"/>
        <v>衆小
衆比
国審</v>
      </c>
      <c r="Q206" s="52" t="s">
        <v>113</v>
      </c>
      <c r="R206" s="52" t="s">
        <v>113</v>
      </c>
      <c r="S206" s="81"/>
    </row>
  </sheetData>
  <sheetProtection password="C7F1" sheet="1" selectLockedCells="1"/>
  <mergeCells count="20">
    <mergeCell ref="B3:C3"/>
    <mergeCell ref="D3:F3"/>
    <mergeCell ref="N3:P3"/>
    <mergeCell ref="Q3:S3"/>
    <mergeCell ref="B5:B6"/>
    <mergeCell ref="C5:C6"/>
    <mergeCell ref="D5:D6"/>
    <mergeCell ref="E5:E6"/>
    <mergeCell ref="F5:F6"/>
    <mergeCell ref="G5:J5"/>
    <mergeCell ref="G3:L3"/>
    <mergeCell ref="Q5:Q6"/>
    <mergeCell ref="R5:R6"/>
    <mergeCell ref="S5:S6"/>
    <mergeCell ref="K5:K6"/>
    <mergeCell ref="L5:L6"/>
    <mergeCell ref="M5:M6"/>
    <mergeCell ref="N5:N6"/>
    <mergeCell ref="O5:O6"/>
    <mergeCell ref="P5:P6"/>
  </mergeCells>
  <phoneticPr fontId="4"/>
  <hyperlinks>
    <hyperlink ref="S1" location="目次!A1" display="目次" xr:uid="{00000000-0004-0000-0400-000000000000}"/>
  </hyperlinks>
  <pageMargins left="0.57086614173228345" right="0.11811023622047245" top="0.55118110236220474" bottom="0.19685039370078741" header="0.27559055118110237" footer="0"/>
  <pageSetup paperSize="8" orientation="landscape" blackAndWhite="1" r:id="rId1"/>
  <headerFooter>
    <oddHeader>&amp;RNo.&amp;P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dimension ref="A1:AI40"/>
  <sheetViews>
    <sheetView view="pageBreakPreview" zoomScaleNormal="100" zoomScaleSheetLayoutView="100" workbookViewId="0">
      <selection activeCell="Y7" sqref="Y7:AA7"/>
    </sheetView>
  </sheetViews>
  <sheetFormatPr defaultColWidth="2.5" defaultRowHeight="18.75" zeroHeight="1"/>
  <cols>
    <col min="1" max="25" width="2.5" style="53"/>
    <col min="26" max="26" width="2.5" style="53" customWidth="1"/>
    <col min="27" max="32" width="2.5" style="53"/>
    <col min="35" max="35" width="5.25" bestFit="1" customWidth="1"/>
  </cols>
  <sheetData>
    <row r="1" spans="1:35" ht="25.5">
      <c r="A1" s="154" t="s">
        <v>114</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I1" s="65" t="s">
        <v>36</v>
      </c>
    </row>
    <row r="2" spans="1:35"/>
    <row r="3" spans="1:35"/>
    <row r="4" spans="1:35"/>
    <row r="5" spans="1:35"/>
    <row r="6" spans="1:35">
      <c r="C6" s="152" t="s">
        <v>76</v>
      </c>
      <c r="D6" s="153"/>
      <c r="F6" s="53" t="str">
        <f>VLOOKUP(入力!B3,入力!D2:G7,2,FALSE)</f>
        <v>衆議院小選挙区選出議員選挙</v>
      </c>
    </row>
    <row r="7" spans="1:35">
      <c r="K7" s="53" t="s">
        <v>115</v>
      </c>
      <c r="Y7" s="155"/>
      <c r="Z7" s="155"/>
      <c r="AA7" s="155"/>
      <c r="AB7" s="53" t="s">
        <v>78</v>
      </c>
    </row>
    <row r="8" spans="1:35"/>
    <row r="9" spans="1:35"/>
    <row r="10" spans="1:35">
      <c r="C10" s="152" t="str">
        <f>IF(OR(入力!B3=1,入力!B3=2,入力!B3=3),"２","")</f>
        <v>２</v>
      </c>
      <c r="D10" s="153"/>
      <c r="F10" s="53" t="str">
        <f>IF(OR(入力!B3=1,入力!B3=2,入力!B3=3),VLOOKUP(入力!B3,入力!D2:G7,3,FALSE),"")</f>
        <v>衆議院比例代表選出議員選挙</v>
      </c>
    </row>
    <row r="11" spans="1:35">
      <c r="K11" s="53" t="str">
        <f>IF(C10="","","投票用紙及び不在者投票用紙封筒")</f>
        <v>投票用紙及び不在者投票用紙封筒</v>
      </c>
      <c r="Y11" s="155"/>
      <c r="Z11" s="155"/>
      <c r="AA11" s="155"/>
      <c r="AB11" s="53" t="str">
        <f>IF(C10="","","名分")</f>
        <v>名分</v>
      </c>
    </row>
    <row r="12" spans="1:35"/>
    <row r="13" spans="1:35"/>
    <row r="14" spans="1:35">
      <c r="C14" s="152" t="str">
        <f>IF(OR(入力!B3=1,入力!B3=2,入力!B3=3),"３","")</f>
        <v>３</v>
      </c>
      <c r="D14" s="153"/>
      <c r="F14" s="53" t="str">
        <f>IF(C14="","",IF(入力!B3=1,入力!G2,""))</f>
        <v>最高裁判所裁判官国民審査</v>
      </c>
    </row>
    <row r="15" spans="1:35">
      <c r="K15" s="53" t="str">
        <f>IF(C14="","","投票用紙及び不在者投票用紙封筒")</f>
        <v>投票用紙及び不在者投票用紙封筒</v>
      </c>
      <c r="Y15" s="156"/>
      <c r="Z15" s="156"/>
      <c r="AA15" s="156"/>
      <c r="AB15" s="53" t="str">
        <f>IF(C14="","","名分")</f>
        <v>名分</v>
      </c>
    </row>
    <row r="16" spans="1:35"/>
    <row r="17" spans="3:35"/>
    <row r="18" spans="3:35"/>
    <row r="19" spans="3:35">
      <c r="C19" s="53" t="s">
        <v>116</v>
      </c>
    </row>
    <row r="20" spans="3:35"/>
    <row r="21" spans="3:35">
      <c r="C21" s="119" t="s">
        <v>40</v>
      </c>
      <c r="D21" s="119"/>
      <c r="E21" s="119"/>
      <c r="F21" s="122" t="str">
        <f ca="1">TEXT(TODAY(),"e")</f>
        <v>8</v>
      </c>
      <c r="G21" s="122"/>
      <c r="H21" s="122" t="s">
        <v>41</v>
      </c>
      <c r="I21" s="122"/>
      <c r="J21" s="122"/>
      <c r="K21" s="122"/>
      <c r="L21" s="122" t="s">
        <v>42</v>
      </c>
      <c r="M21" s="122"/>
      <c r="N21" s="122"/>
      <c r="O21" s="122"/>
      <c r="P21" s="122" t="s">
        <v>43</v>
      </c>
      <c r="Q21" s="122"/>
      <c r="AG21" s="30" t="s">
        <v>117</v>
      </c>
    </row>
    <row r="22" spans="3:35"/>
    <row r="23" spans="3:35"/>
    <row r="24" spans="3:35">
      <c r="J24" s="120" t="s">
        <v>45</v>
      </c>
      <c r="K24" s="120"/>
      <c r="L24" s="120"/>
      <c r="M24" s="120"/>
      <c r="N24" s="120"/>
      <c r="O24" s="120"/>
      <c r="P24" s="120"/>
      <c r="R24" s="157"/>
      <c r="S24" s="157"/>
      <c r="T24" s="157"/>
      <c r="U24" s="157"/>
      <c r="V24" s="157"/>
      <c r="W24" s="157"/>
      <c r="X24" s="157"/>
      <c r="Y24" s="157"/>
      <c r="Z24" s="157"/>
      <c r="AA24" s="157"/>
      <c r="AB24" s="157"/>
      <c r="AC24" s="157"/>
      <c r="AD24" s="157"/>
      <c r="AE24" s="157"/>
      <c r="AF24" s="157"/>
      <c r="AG24" s="30" t="s">
        <v>118</v>
      </c>
    </row>
    <row r="25" spans="3:35">
      <c r="R25" s="157"/>
      <c r="S25" s="157"/>
      <c r="T25" s="157"/>
      <c r="U25" s="157"/>
      <c r="V25" s="157"/>
      <c r="W25" s="157"/>
      <c r="X25" s="157"/>
      <c r="Y25" s="157"/>
      <c r="Z25" s="157"/>
      <c r="AA25" s="157"/>
      <c r="AB25" s="157"/>
      <c r="AC25" s="157"/>
      <c r="AD25" s="157"/>
      <c r="AE25" s="157"/>
      <c r="AF25" s="157"/>
      <c r="AG25" s="30"/>
    </row>
    <row r="26" spans="3:35">
      <c r="AG26" s="30"/>
    </row>
    <row r="27" spans="3:35" ht="18.75" customHeight="1">
      <c r="J27" s="158" t="s">
        <v>91</v>
      </c>
      <c r="K27" s="158"/>
      <c r="L27" s="158"/>
      <c r="M27" s="158"/>
      <c r="N27" s="158"/>
      <c r="O27" s="158"/>
      <c r="P27" s="158"/>
      <c r="R27" s="123"/>
      <c r="S27" s="123"/>
      <c r="T27" s="123"/>
      <c r="U27" s="123"/>
      <c r="V27" s="123"/>
      <c r="W27" s="123"/>
      <c r="X27" s="123"/>
      <c r="Y27" s="123"/>
      <c r="Z27" s="123"/>
      <c r="AA27" s="123"/>
      <c r="AB27" s="123"/>
      <c r="AC27" s="123"/>
      <c r="AD27" s="123"/>
      <c r="AE27" s="123"/>
      <c r="AF27" s="123"/>
      <c r="AG27" s="30" t="s">
        <v>119</v>
      </c>
      <c r="AH27" s="29"/>
      <c r="AI27" s="24"/>
    </row>
    <row r="28" spans="3:35">
      <c r="R28" s="123"/>
      <c r="S28" s="123"/>
      <c r="T28" s="123"/>
      <c r="U28" s="123"/>
      <c r="V28" s="123"/>
      <c r="W28" s="123"/>
      <c r="X28" s="123"/>
      <c r="Y28" s="123"/>
      <c r="Z28" s="123"/>
      <c r="AA28" s="123"/>
      <c r="AB28" s="123"/>
      <c r="AC28" s="123"/>
      <c r="AD28" s="123"/>
      <c r="AE28" s="123"/>
      <c r="AF28" s="123"/>
    </row>
    <row r="29" spans="3:35">
      <c r="R29" s="123"/>
      <c r="S29" s="123"/>
      <c r="T29" s="123"/>
      <c r="U29" s="123"/>
      <c r="V29" s="123"/>
      <c r="W29" s="123"/>
      <c r="X29" s="123"/>
      <c r="Y29" s="123"/>
      <c r="Z29" s="123"/>
      <c r="AA29" s="123"/>
      <c r="AB29" s="123"/>
      <c r="AC29" s="123"/>
      <c r="AD29" s="123"/>
      <c r="AE29" s="123"/>
      <c r="AF29" s="123"/>
      <c r="AG29" s="30"/>
    </row>
    <row r="30" spans="3:35">
      <c r="J30" s="158" t="s">
        <v>120</v>
      </c>
      <c r="K30" s="158"/>
      <c r="L30" s="158"/>
      <c r="M30" s="158"/>
      <c r="N30" s="158"/>
      <c r="O30" s="158"/>
      <c r="P30" s="158"/>
      <c r="R30" s="123"/>
      <c r="S30" s="123"/>
      <c r="T30" s="123"/>
      <c r="U30" s="123"/>
      <c r="V30" s="123"/>
      <c r="W30" s="123"/>
      <c r="X30" s="123"/>
      <c r="Y30" s="123"/>
      <c r="Z30" s="123"/>
      <c r="AA30" s="123"/>
      <c r="AB30" s="123"/>
      <c r="AC30" s="123"/>
      <c r="AD30" s="123"/>
      <c r="AE30" s="123"/>
      <c r="AF30" s="123"/>
      <c r="AG30" s="30" t="s">
        <v>121</v>
      </c>
    </row>
    <row r="31" spans="3:35">
      <c r="R31" s="123"/>
      <c r="S31" s="123"/>
      <c r="T31" s="123"/>
      <c r="U31" s="123"/>
      <c r="V31" s="123"/>
      <c r="W31" s="123"/>
      <c r="X31" s="123"/>
      <c r="Y31" s="123"/>
      <c r="Z31" s="123"/>
      <c r="AA31" s="123"/>
      <c r="AB31" s="123"/>
      <c r="AC31" s="123"/>
      <c r="AD31" s="123"/>
      <c r="AE31" s="123"/>
      <c r="AF31" s="123"/>
    </row>
    <row r="32" spans="3:35">
      <c r="R32" s="123"/>
      <c r="S32" s="123"/>
      <c r="T32" s="123"/>
      <c r="U32" s="123"/>
      <c r="V32" s="123"/>
      <c r="W32" s="123"/>
      <c r="X32" s="123"/>
      <c r="Y32" s="123"/>
      <c r="Z32" s="123"/>
      <c r="AA32" s="123"/>
      <c r="AB32" s="123"/>
      <c r="AC32" s="123"/>
      <c r="AD32" s="123"/>
      <c r="AE32" s="123"/>
      <c r="AF32" s="123"/>
    </row>
    <row r="33" spans="4:4"/>
    <row r="34" spans="4:4">
      <c r="D34" s="53" t="s">
        <v>122</v>
      </c>
    </row>
    <row r="35" spans="4:4">
      <c r="D35" s="53" t="s">
        <v>123</v>
      </c>
    </row>
    <row r="36" spans="4:4"/>
    <row r="37" spans="4:4"/>
    <row r="38" spans="4:4"/>
    <row r="39" spans="4:4"/>
    <row r="40" spans="4:4"/>
  </sheetData>
  <sheetProtection password="C7F1" sheet="1" selectLockedCells="1"/>
  <mergeCells count="20">
    <mergeCell ref="J24:P24"/>
    <mergeCell ref="R24:AF25"/>
    <mergeCell ref="J27:P27"/>
    <mergeCell ref="R27:AF29"/>
    <mergeCell ref="J30:P30"/>
    <mergeCell ref="R30:AF32"/>
    <mergeCell ref="Y15:AA15"/>
    <mergeCell ref="C21:E21"/>
    <mergeCell ref="F21:G21"/>
    <mergeCell ref="H21:I21"/>
    <mergeCell ref="J21:K21"/>
    <mergeCell ref="L21:M21"/>
    <mergeCell ref="N21:O21"/>
    <mergeCell ref="P21:Q21"/>
    <mergeCell ref="C14:D14"/>
    <mergeCell ref="A1:AF1"/>
    <mergeCell ref="C6:D6"/>
    <mergeCell ref="Y7:AA7"/>
    <mergeCell ref="C10:D10"/>
    <mergeCell ref="Y11:AA11"/>
  </mergeCells>
  <phoneticPr fontId="4"/>
  <conditionalFormatting sqref="Y15:AA15">
    <cfRule type="cellIs" dxfId="0" priority="1" operator="equal">
      <formula>$C$14=3</formula>
    </cfRule>
  </conditionalFormatting>
  <hyperlinks>
    <hyperlink ref="AI1" location="目次!A1" display="目次" xr:uid="{00000000-0004-0000-0500-000000000000}"/>
  </hyperlinks>
  <pageMargins left="0.70866141732283472" right="0.70866141732283472" top="0.74803149606299213" bottom="0.74803149606299213" header="0.31496062992125984" footer="0.31496062992125984"/>
  <pageSetup paperSize="9" scale="98"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B79"/>
  <sheetViews>
    <sheetView view="pageBreakPreview" zoomScaleNormal="100" zoomScaleSheetLayoutView="100" workbookViewId="0">
      <selection activeCell="AC1" sqref="AC1:AD1"/>
    </sheetView>
  </sheetViews>
  <sheetFormatPr defaultColWidth="2" defaultRowHeight="18"/>
  <cols>
    <col min="1" max="40" width="2" style="25"/>
    <col min="41" max="41" width="0.375" style="25" customWidth="1"/>
    <col min="42" max="53" width="2" style="25"/>
    <col min="54" max="54" width="5.25" style="25" bestFit="1" customWidth="1"/>
    <col min="55" max="16384" width="2" style="25"/>
  </cols>
  <sheetData>
    <row r="1" spans="1:54" ht="18.75">
      <c r="Z1" s="119" t="s">
        <v>40</v>
      </c>
      <c r="AA1" s="119"/>
      <c r="AB1" s="119"/>
      <c r="AC1" s="118"/>
      <c r="AD1" s="118"/>
      <c r="AE1" s="122" t="s">
        <v>41</v>
      </c>
      <c r="AF1" s="122"/>
      <c r="AG1" s="118"/>
      <c r="AH1" s="118"/>
      <c r="AI1" s="122" t="s">
        <v>42</v>
      </c>
      <c r="AJ1" s="122"/>
      <c r="AK1" s="118"/>
      <c r="AL1" s="118"/>
      <c r="AM1" s="122" t="s">
        <v>43</v>
      </c>
      <c r="AN1" s="122"/>
      <c r="AO1" s="95"/>
      <c r="AP1" s="25" t="s">
        <v>124</v>
      </c>
      <c r="BB1" s="65" t="s">
        <v>36</v>
      </c>
    </row>
    <row r="3" spans="1:54">
      <c r="A3" s="25" t="s">
        <v>63</v>
      </c>
    </row>
    <row r="6" spans="1:54">
      <c r="R6" s="25" t="s">
        <v>125</v>
      </c>
      <c r="W6" s="123"/>
      <c r="X6" s="123"/>
      <c r="Y6" s="123"/>
      <c r="Z6" s="123"/>
      <c r="AA6" s="123"/>
      <c r="AB6" s="123"/>
      <c r="AC6" s="123"/>
      <c r="AD6" s="123"/>
      <c r="AE6" s="123"/>
      <c r="AF6" s="123"/>
      <c r="AG6" s="123"/>
      <c r="AH6" s="123"/>
      <c r="AI6" s="123"/>
      <c r="AJ6" s="123"/>
      <c r="AK6" s="123"/>
      <c r="AL6" s="123"/>
      <c r="AM6" s="123"/>
      <c r="AN6" s="123"/>
      <c r="AO6" s="98"/>
      <c r="AP6" s="30"/>
    </row>
    <row r="7" spans="1:54">
      <c r="W7" s="123"/>
      <c r="X7" s="123"/>
      <c r="Y7" s="123"/>
      <c r="Z7" s="123"/>
      <c r="AA7" s="123"/>
      <c r="AB7" s="123"/>
      <c r="AC7" s="123"/>
      <c r="AD7" s="123"/>
      <c r="AE7" s="123"/>
      <c r="AF7" s="123"/>
      <c r="AG7" s="123"/>
      <c r="AH7" s="123"/>
      <c r="AI7" s="123"/>
      <c r="AJ7" s="123"/>
      <c r="AK7" s="123"/>
      <c r="AL7" s="123"/>
      <c r="AM7" s="123"/>
      <c r="AN7" s="123"/>
      <c r="AO7" s="98"/>
    </row>
    <row r="8" spans="1:54">
      <c r="R8" s="25" t="s">
        <v>91</v>
      </c>
      <c r="W8" s="125"/>
      <c r="X8" s="125"/>
      <c r="Y8" s="125"/>
      <c r="Z8" s="125"/>
      <c r="AA8" s="125"/>
      <c r="AB8" s="125"/>
      <c r="AC8" s="125"/>
      <c r="AD8" s="125"/>
      <c r="AE8" s="125"/>
      <c r="AF8" s="125"/>
      <c r="AG8" s="125"/>
      <c r="AH8" s="125"/>
      <c r="AI8" s="125"/>
      <c r="AJ8" s="125"/>
      <c r="AK8" s="125"/>
      <c r="AL8" s="125"/>
      <c r="AM8" s="125"/>
      <c r="AN8" s="125"/>
      <c r="AO8" s="96"/>
      <c r="AP8" s="30"/>
    </row>
    <row r="9" spans="1:54">
      <c r="W9" s="125"/>
      <c r="X9" s="125"/>
      <c r="Y9" s="125"/>
      <c r="Z9" s="125"/>
      <c r="AA9" s="125"/>
      <c r="AB9" s="125"/>
      <c r="AC9" s="125"/>
      <c r="AD9" s="125"/>
      <c r="AE9" s="125"/>
      <c r="AF9" s="125"/>
      <c r="AG9" s="125"/>
      <c r="AH9" s="125"/>
      <c r="AI9" s="125"/>
      <c r="AJ9" s="125"/>
      <c r="AK9" s="125"/>
      <c r="AL9" s="125"/>
      <c r="AM9" s="125"/>
      <c r="AN9" s="125"/>
      <c r="AO9" s="96"/>
      <c r="AP9" s="64"/>
    </row>
    <row r="10" spans="1:54">
      <c r="R10" s="25" t="s">
        <v>126</v>
      </c>
      <c r="AA10" s="94"/>
      <c r="AB10" s="94"/>
      <c r="AC10" s="94"/>
      <c r="AD10" s="94"/>
      <c r="AE10" s="94"/>
      <c r="AF10" s="94"/>
      <c r="AG10" s="94"/>
      <c r="AH10" s="94"/>
      <c r="AI10" s="94"/>
      <c r="AJ10" s="94"/>
      <c r="AK10" s="94"/>
      <c r="AL10" s="94"/>
      <c r="AM10" s="94"/>
      <c r="AN10" s="94"/>
      <c r="AO10" s="94"/>
      <c r="AP10" s="30"/>
    </row>
    <row r="13" spans="1:54" ht="25.5">
      <c r="A13" s="121" t="s">
        <v>127</v>
      </c>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97"/>
    </row>
    <row r="16" spans="1:54">
      <c r="A16" s="24"/>
      <c r="B16" s="24"/>
      <c r="C16" s="24"/>
      <c r="D16" s="24"/>
      <c r="E16" s="24"/>
      <c r="F16" s="24"/>
      <c r="G16" s="24"/>
      <c r="H16" s="24"/>
      <c r="I16" s="24"/>
      <c r="J16" s="24"/>
      <c r="K16" s="24"/>
      <c r="L16" s="24"/>
      <c r="M16" s="24"/>
      <c r="N16" s="108" t="str">
        <f>IF(入力!B3=1,VLOOKUP(入力!B3,入力!D1:G7,2,FALSE)&amp;CHAR(10)&amp;VLOOKUP(入力!B3,入力!D1:G7,3,FALSE)&amp;CHAR(10)&amp;VLOOKUP(入力!B3,入力!D1:G7,4,FALSE),IF(OR(入力!B3=2,入力!B3=3),VLOOKUP(入力!B3,入力!D1:G7,2,FALSE)&amp;CHAR(10)&amp;VLOOKUP(入力!B3,入力!D1:G7,3,FALSE),VLOOKUP(入力!B3,入力!D1:G7,2,FALSE)))</f>
        <v>衆議院小選挙区選出議員選挙
衆議院比例代表選出議員選挙
最高裁判所裁判官国民審査</v>
      </c>
      <c r="O16" s="108"/>
      <c r="P16" s="108"/>
      <c r="Q16" s="108"/>
      <c r="R16" s="108"/>
      <c r="S16" s="108"/>
      <c r="T16" s="108"/>
      <c r="U16" s="108"/>
      <c r="V16" s="108"/>
      <c r="W16" s="108"/>
      <c r="X16" s="108"/>
      <c r="Y16" s="108"/>
      <c r="Z16" s="108"/>
      <c r="AA16" s="108"/>
      <c r="AB16" s="108"/>
      <c r="AG16" s="24"/>
      <c r="AH16" s="24"/>
      <c r="AI16" s="24"/>
      <c r="AJ16" s="24"/>
      <c r="AK16" s="24"/>
      <c r="AL16" s="24"/>
    </row>
    <row r="17" spans="1:42">
      <c r="A17" s="24" t="str">
        <f>DBCS(TEXT(入力!B2,"　ggge年m月d日"))&amp;"執行の"</f>
        <v>　令和８年２月８日執行の</v>
      </c>
      <c r="B17" s="24"/>
      <c r="C17" s="24"/>
      <c r="D17" s="24"/>
      <c r="E17" s="24"/>
      <c r="F17" s="24"/>
      <c r="G17" s="24"/>
      <c r="H17" s="24"/>
      <c r="I17" s="24"/>
      <c r="J17" s="24"/>
      <c r="K17" s="24"/>
      <c r="L17" s="24"/>
      <c r="M17" s="24"/>
      <c r="N17" s="108"/>
      <c r="O17" s="108"/>
      <c r="P17" s="108"/>
      <c r="Q17" s="108"/>
      <c r="R17" s="108"/>
      <c r="S17" s="108"/>
      <c r="T17" s="108"/>
      <c r="U17" s="108"/>
      <c r="V17" s="108"/>
      <c r="W17" s="108"/>
      <c r="X17" s="108"/>
      <c r="Y17" s="108"/>
      <c r="Z17" s="108"/>
      <c r="AA17" s="108"/>
      <c r="AB17" s="108"/>
      <c r="AC17" s="25" t="s">
        <v>128</v>
      </c>
      <c r="AG17" s="24"/>
      <c r="AH17" s="24"/>
      <c r="AI17" s="24"/>
      <c r="AJ17" s="24"/>
      <c r="AK17" s="24"/>
      <c r="AL17" s="24"/>
    </row>
    <row r="18" spans="1:42">
      <c r="A18" s="24"/>
      <c r="B18" s="24"/>
      <c r="C18" s="24"/>
      <c r="D18" s="24"/>
      <c r="E18" s="24"/>
      <c r="F18" s="24"/>
      <c r="G18" s="24"/>
      <c r="H18" s="24"/>
      <c r="I18" s="24"/>
      <c r="J18" s="24"/>
      <c r="K18" s="24"/>
      <c r="L18" s="24"/>
      <c r="M18" s="24"/>
      <c r="N18" s="108"/>
      <c r="O18" s="108"/>
      <c r="P18" s="108"/>
      <c r="Q18" s="108"/>
      <c r="R18" s="108"/>
      <c r="S18" s="108"/>
      <c r="T18" s="108"/>
      <c r="U18" s="108"/>
      <c r="V18" s="108"/>
      <c r="W18" s="108"/>
      <c r="X18" s="108"/>
      <c r="Y18" s="108"/>
      <c r="Z18" s="108"/>
      <c r="AA18" s="108"/>
      <c r="AB18" s="108"/>
      <c r="AG18" s="24"/>
      <c r="AH18" s="24"/>
      <c r="AI18" s="24"/>
      <c r="AJ18" s="24"/>
      <c r="AK18" s="24"/>
      <c r="AL18" s="24"/>
    </row>
    <row r="19" spans="1:42">
      <c r="A19" s="25" t="s">
        <v>129</v>
      </c>
    </row>
    <row r="21" spans="1:42" ht="18.75" thickBot="1">
      <c r="A21" s="128" t="s">
        <v>76</v>
      </c>
      <c r="B21" s="128"/>
      <c r="D21" s="25" t="s">
        <v>130</v>
      </c>
    </row>
    <row r="22" spans="1:42">
      <c r="A22" s="159" t="s">
        <v>131</v>
      </c>
      <c r="B22" s="160"/>
      <c r="C22" s="160"/>
      <c r="D22" s="160"/>
      <c r="E22" s="160"/>
      <c r="F22" s="160"/>
      <c r="G22" s="160"/>
      <c r="H22" s="160"/>
      <c r="I22" s="160"/>
      <c r="J22" s="160"/>
      <c r="K22" s="160"/>
      <c r="L22" s="160"/>
      <c r="M22" s="160"/>
      <c r="N22" s="160"/>
      <c r="O22" s="160"/>
      <c r="P22" s="160"/>
      <c r="Q22" s="160"/>
      <c r="R22" s="160"/>
      <c r="S22" s="160"/>
      <c r="T22" s="160"/>
      <c r="U22" s="160"/>
      <c r="V22" s="160"/>
      <c r="W22" s="39" t="str">
        <f>VLOOKUP(入力!B3,入力!D1:M7,8,FALSE)</f>
        <v>小選挙区</v>
      </c>
      <c r="X22" s="40"/>
      <c r="Y22" s="40"/>
      <c r="Z22" s="40"/>
      <c r="AA22" s="40"/>
      <c r="AB22" s="41"/>
      <c r="AC22" s="39" t="str">
        <f>VLOOKUP(入力!B3,入力!D1:M7,9,FALSE)</f>
        <v>比例代表</v>
      </c>
      <c r="AD22" s="40"/>
      <c r="AE22" s="40"/>
      <c r="AF22" s="40"/>
      <c r="AG22" s="40"/>
      <c r="AH22" s="41"/>
      <c r="AI22" s="39" t="str">
        <f>VLOOKUP(入力!B3,入力!D1:M7,10,FALSE)</f>
        <v>国民審査</v>
      </c>
      <c r="AJ22" s="40"/>
      <c r="AK22" s="40"/>
      <c r="AL22" s="40"/>
      <c r="AM22" s="40"/>
      <c r="AN22" s="42"/>
    </row>
    <row r="23" spans="1:42" ht="18" customHeight="1">
      <c r="A23" s="161"/>
      <c r="B23" s="162"/>
      <c r="C23" s="162"/>
      <c r="D23" s="162"/>
      <c r="E23" s="162"/>
      <c r="F23" s="162"/>
      <c r="G23" s="162"/>
      <c r="H23" s="162"/>
      <c r="I23" s="162"/>
      <c r="J23" s="162"/>
      <c r="K23" s="162"/>
      <c r="L23" s="162"/>
      <c r="M23" s="162"/>
      <c r="N23" s="162"/>
      <c r="O23" s="162"/>
      <c r="P23" s="162"/>
      <c r="Q23" s="162"/>
      <c r="R23" s="162"/>
      <c r="S23" s="162"/>
      <c r="T23" s="162"/>
      <c r="U23" s="162"/>
      <c r="V23" s="162"/>
      <c r="W23" s="165"/>
      <c r="X23" s="166"/>
      <c r="Y23" s="166"/>
      <c r="Z23" s="166"/>
      <c r="AA23" s="166"/>
      <c r="AB23" s="36"/>
      <c r="AC23" s="165"/>
      <c r="AD23" s="166"/>
      <c r="AE23" s="166"/>
      <c r="AF23" s="166"/>
      <c r="AG23" s="166"/>
      <c r="AH23" s="36"/>
      <c r="AI23" s="165"/>
      <c r="AJ23" s="166"/>
      <c r="AK23" s="166"/>
      <c r="AL23" s="166"/>
      <c r="AM23" s="166"/>
      <c r="AN23" s="43"/>
    </row>
    <row r="24" spans="1:42" ht="18.75" customHeight="1" thickBot="1">
      <c r="A24" s="163"/>
      <c r="B24" s="164"/>
      <c r="C24" s="164"/>
      <c r="D24" s="164"/>
      <c r="E24" s="164"/>
      <c r="F24" s="164"/>
      <c r="G24" s="164"/>
      <c r="H24" s="164"/>
      <c r="I24" s="164"/>
      <c r="J24" s="164"/>
      <c r="K24" s="164"/>
      <c r="L24" s="164"/>
      <c r="M24" s="164"/>
      <c r="N24" s="164"/>
      <c r="O24" s="164"/>
      <c r="P24" s="164"/>
      <c r="Q24" s="164"/>
      <c r="R24" s="164"/>
      <c r="S24" s="164"/>
      <c r="T24" s="164"/>
      <c r="U24" s="164"/>
      <c r="V24" s="164"/>
      <c r="W24" s="167"/>
      <c r="X24" s="168"/>
      <c r="Y24" s="168"/>
      <c r="Z24" s="168"/>
      <c r="AA24" s="168"/>
      <c r="AB24" s="44" t="s">
        <v>132</v>
      </c>
      <c r="AC24" s="167"/>
      <c r="AD24" s="168"/>
      <c r="AE24" s="168"/>
      <c r="AF24" s="168"/>
      <c r="AG24" s="168"/>
      <c r="AH24" s="44" t="s">
        <v>132</v>
      </c>
      <c r="AI24" s="167"/>
      <c r="AJ24" s="168"/>
      <c r="AK24" s="168"/>
      <c r="AL24" s="168"/>
      <c r="AM24" s="168"/>
      <c r="AN24" s="45" t="s">
        <v>132</v>
      </c>
      <c r="AO24" s="105"/>
      <c r="AP24" s="25" t="s">
        <v>133</v>
      </c>
    </row>
    <row r="25" spans="1:42">
      <c r="A25" s="175" t="s">
        <v>134</v>
      </c>
      <c r="B25" s="176"/>
      <c r="C25" s="176"/>
      <c r="D25" s="176"/>
      <c r="E25" s="176"/>
      <c r="F25" s="181" t="s">
        <v>135</v>
      </c>
      <c r="G25" s="182"/>
      <c r="H25" s="182"/>
      <c r="I25" s="182"/>
      <c r="J25" s="182"/>
      <c r="K25" s="182"/>
      <c r="L25" s="182"/>
      <c r="M25" s="182"/>
      <c r="N25" s="182"/>
      <c r="O25" s="182"/>
      <c r="P25" s="182"/>
      <c r="Q25" s="182"/>
      <c r="R25" s="182"/>
      <c r="S25" s="182"/>
      <c r="T25" s="182"/>
      <c r="U25" s="182"/>
      <c r="V25" s="182"/>
      <c r="W25" s="39" t="str">
        <f>$W$22</f>
        <v>小選挙区</v>
      </c>
      <c r="X25" s="40"/>
      <c r="Y25" s="40"/>
      <c r="Z25" s="40"/>
      <c r="AA25" s="40"/>
      <c r="AB25" s="41"/>
      <c r="AC25" s="39" t="str">
        <f>$AC$22</f>
        <v>比例代表</v>
      </c>
      <c r="AD25" s="40"/>
      <c r="AE25" s="40"/>
      <c r="AF25" s="40"/>
      <c r="AG25" s="40"/>
      <c r="AH25" s="41"/>
      <c r="AI25" s="39" t="str">
        <f>$AI$22</f>
        <v>国民審査</v>
      </c>
      <c r="AJ25" s="40"/>
      <c r="AK25" s="40"/>
      <c r="AL25" s="40"/>
      <c r="AM25" s="40"/>
      <c r="AN25" s="42"/>
    </row>
    <row r="26" spans="1:42" ht="18" customHeight="1">
      <c r="A26" s="177"/>
      <c r="B26" s="178"/>
      <c r="C26" s="178"/>
      <c r="D26" s="178"/>
      <c r="E26" s="178"/>
      <c r="F26" s="183"/>
      <c r="G26" s="183"/>
      <c r="H26" s="183"/>
      <c r="I26" s="183"/>
      <c r="J26" s="183"/>
      <c r="K26" s="183"/>
      <c r="L26" s="183"/>
      <c r="M26" s="183"/>
      <c r="N26" s="183"/>
      <c r="O26" s="183"/>
      <c r="P26" s="183"/>
      <c r="Q26" s="183"/>
      <c r="R26" s="183"/>
      <c r="S26" s="183"/>
      <c r="T26" s="183"/>
      <c r="U26" s="183"/>
      <c r="V26" s="183"/>
      <c r="W26" s="165"/>
      <c r="X26" s="166"/>
      <c r="Y26" s="166"/>
      <c r="Z26" s="166"/>
      <c r="AA26" s="166"/>
      <c r="AB26" s="36"/>
      <c r="AC26" s="165"/>
      <c r="AD26" s="166"/>
      <c r="AE26" s="166"/>
      <c r="AF26" s="166"/>
      <c r="AG26" s="166"/>
      <c r="AH26" s="36"/>
      <c r="AI26" s="165"/>
      <c r="AJ26" s="166"/>
      <c r="AK26" s="166"/>
      <c r="AL26" s="166"/>
      <c r="AM26" s="166"/>
      <c r="AN26" s="43"/>
    </row>
    <row r="27" spans="1:42" ht="18" customHeight="1">
      <c r="A27" s="177"/>
      <c r="B27" s="178"/>
      <c r="C27" s="178"/>
      <c r="D27" s="178"/>
      <c r="E27" s="178"/>
      <c r="F27" s="183"/>
      <c r="G27" s="183"/>
      <c r="H27" s="183"/>
      <c r="I27" s="183"/>
      <c r="J27" s="183"/>
      <c r="K27" s="183"/>
      <c r="L27" s="183"/>
      <c r="M27" s="183"/>
      <c r="N27" s="183"/>
      <c r="O27" s="183"/>
      <c r="P27" s="183"/>
      <c r="Q27" s="183"/>
      <c r="R27" s="183"/>
      <c r="S27" s="183"/>
      <c r="T27" s="183"/>
      <c r="U27" s="183"/>
      <c r="V27" s="183"/>
      <c r="W27" s="169"/>
      <c r="X27" s="170"/>
      <c r="Y27" s="170"/>
      <c r="Z27" s="170"/>
      <c r="AA27" s="170"/>
      <c r="AB27" s="38" t="s">
        <v>132</v>
      </c>
      <c r="AC27" s="169"/>
      <c r="AD27" s="170"/>
      <c r="AE27" s="170"/>
      <c r="AF27" s="170"/>
      <c r="AG27" s="170"/>
      <c r="AH27" s="38" t="s">
        <v>132</v>
      </c>
      <c r="AI27" s="169"/>
      <c r="AJ27" s="170"/>
      <c r="AK27" s="170"/>
      <c r="AL27" s="170"/>
      <c r="AM27" s="170"/>
      <c r="AN27" s="46" t="s">
        <v>132</v>
      </c>
      <c r="AO27" s="105"/>
      <c r="AP27" s="25" t="s">
        <v>133</v>
      </c>
    </row>
    <row r="28" spans="1:42">
      <c r="A28" s="177"/>
      <c r="B28" s="178"/>
      <c r="C28" s="178"/>
      <c r="D28" s="178"/>
      <c r="E28" s="178"/>
      <c r="F28" s="184" t="s">
        <v>136</v>
      </c>
      <c r="G28" s="183"/>
      <c r="H28" s="183"/>
      <c r="I28" s="183"/>
      <c r="J28" s="183"/>
      <c r="K28" s="183"/>
      <c r="L28" s="183"/>
      <c r="M28" s="183"/>
      <c r="N28" s="183"/>
      <c r="O28" s="183"/>
      <c r="P28" s="183"/>
      <c r="Q28" s="183"/>
      <c r="R28" s="183"/>
      <c r="S28" s="183"/>
      <c r="T28" s="183"/>
      <c r="U28" s="183"/>
      <c r="V28" s="183"/>
      <c r="W28" s="33" t="str">
        <f>$W$22</f>
        <v>小選挙区</v>
      </c>
      <c r="X28" s="34"/>
      <c r="Y28" s="34"/>
      <c r="Z28" s="34"/>
      <c r="AA28" s="34"/>
      <c r="AB28" s="35"/>
      <c r="AC28" s="33" t="str">
        <f>$AC$22</f>
        <v>比例代表</v>
      </c>
      <c r="AD28" s="34"/>
      <c r="AE28" s="34"/>
      <c r="AF28" s="34"/>
      <c r="AG28" s="34"/>
      <c r="AH28" s="35"/>
      <c r="AI28" s="33" t="str">
        <f>$AI$22</f>
        <v>国民審査</v>
      </c>
      <c r="AJ28" s="34"/>
      <c r="AK28" s="34"/>
      <c r="AL28" s="34"/>
      <c r="AM28" s="34"/>
      <c r="AN28" s="47"/>
    </row>
    <row r="29" spans="1:42" ht="18" customHeight="1">
      <c r="A29" s="177"/>
      <c r="B29" s="178"/>
      <c r="C29" s="178"/>
      <c r="D29" s="178"/>
      <c r="E29" s="178"/>
      <c r="F29" s="183"/>
      <c r="G29" s="183"/>
      <c r="H29" s="183"/>
      <c r="I29" s="183"/>
      <c r="J29" s="183"/>
      <c r="K29" s="183"/>
      <c r="L29" s="183"/>
      <c r="M29" s="183"/>
      <c r="N29" s="183"/>
      <c r="O29" s="183"/>
      <c r="P29" s="183"/>
      <c r="Q29" s="183"/>
      <c r="R29" s="183"/>
      <c r="S29" s="183"/>
      <c r="T29" s="183"/>
      <c r="U29" s="183"/>
      <c r="V29" s="183"/>
      <c r="W29" s="165"/>
      <c r="X29" s="166"/>
      <c r="Y29" s="166"/>
      <c r="Z29" s="166"/>
      <c r="AA29" s="166"/>
      <c r="AB29" s="36"/>
      <c r="AC29" s="165"/>
      <c r="AD29" s="166"/>
      <c r="AE29" s="166"/>
      <c r="AF29" s="166"/>
      <c r="AG29" s="166"/>
      <c r="AH29" s="36"/>
      <c r="AI29" s="165"/>
      <c r="AJ29" s="166"/>
      <c r="AK29" s="166"/>
      <c r="AL29" s="166"/>
      <c r="AM29" s="166"/>
      <c r="AN29" s="43"/>
    </row>
    <row r="30" spans="1:42" ht="18" customHeight="1">
      <c r="A30" s="177"/>
      <c r="B30" s="178"/>
      <c r="C30" s="178"/>
      <c r="D30" s="178"/>
      <c r="E30" s="178"/>
      <c r="F30" s="183"/>
      <c r="G30" s="183"/>
      <c r="H30" s="183"/>
      <c r="I30" s="183"/>
      <c r="J30" s="183"/>
      <c r="K30" s="183"/>
      <c r="L30" s="183"/>
      <c r="M30" s="183"/>
      <c r="N30" s="183"/>
      <c r="O30" s="183"/>
      <c r="P30" s="183"/>
      <c r="Q30" s="183"/>
      <c r="R30" s="183"/>
      <c r="S30" s="183"/>
      <c r="T30" s="183"/>
      <c r="U30" s="183"/>
      <c r="V30" s="183"/>
      <c r="W30" s="169"/>
      <c r="X30" s="170"/>
      <c r="Y30" s="170"/>
      <c r="Z30" s="170"/>
      <c r="AA30" s="170"/>
      <c r="AB30" s="38" t="s">
        <v>132</v>
      </c>
      <c r="AC30" s="169"/>
      <c r="AD30" s="170"/>
      <c r="AE30" s="170"/>
      <c r="AF30" s="170"/>
      <c r="AG30" s="170"/>
      <c r="AH30" s="38" t="s">
        <v>132</v>
      </c>
      <c r="AI30" s="169"/>
      <c r="AJ30" s="170"/>
      <c r="AK30" s="170"/>
      <c r="AL30" s="170"/>
      <c r="AM30" s="170"/>
      <c r="AN30" s="46" t="s">
        <v>132</v>
      </c>
      <c r="AO30" s="105"/>
      <c r="AP30" s="25" t="s">
        <v>133</v>
      </c>
    </row>
    <row r="31" spans="1:42">
      <c r="A31" s="177"/>
      <c r="B31" s="178"/>
      <c r="C31" s="178"/>
      <c r="D31" s="178"/>
      <c r="E31" s="178"/>
      <c r="F31" s="184" t="s">
        <v>137</v>
      </c>
      <c r="G31" s="183"/>
      <c r="H31" s="183"/>
      <c r="I31" s="183"/>
      <c r="J31" s="183"/>
      <c r="K31" s="183"/>
      <c r="L31" s="183"/>
      <c r="M31" s="183"/>
      <c r="N31" s="183"/>
      <c r="O31" s="183"/>
      <c r="P31" s="183"/>
      <c r="Q31" s="183"/>
      <c r="R31" s="183"/>
      <c r="S31" s="183"/>
      <c r="T31" s="183"/>
      <c r="U31" s="183"/>
      <c r="V31" s="183"/>
      <c r="W31" s="33" t="str">
        <f>$W$22</f>
        <v>小選挙区</v>
      </c>
      <c r="X31" s="34"/>
      <c r="Y31" s="34"/>
      <c r="Z31" s="34"/>
      <c r="AA31" s="34"/>
      <c r="AB31" s="35"/>
      <c r="AC31" s="33" t="str">
        <f>$AC$22</f>
        <v>比例代表</v>
      </c>
      <c r="AD31" s="34"/>
      <c r="AE31" s="34"/>
      <c r="AF31" s="34"/>
      <c r="AG31" s="34"/>
      <c r="AH31" s="35"/>
      <c r="AI31" s="33" t="str">
        <f>$AI$22</f>
        <v>国民審査</v>
      </c>
      <c r="AJ31" s="34"/>
      <c r="AK31" s="34"/>
      <c r="AL31" s="34"/>
      <c r="AM31" s="34"/>
      <c r="AN31" s="47"/>
    </row>
    <row r="32" spans="1:42">
      <c r="A32" s="177"/>
      <c r="B32" s="178"/>
      <c r="C32" s="178"/>
      <c r="D32" s="178"/>
      <c r="E32" s="178"/>
      <c r="F32" s="183"/>
      <c r="G32" s="183"/>
      <c r="H32" s="183"/>
      <c r="I32" s="183"/>
      <c r="J32" s="183"/>
      <c r="K32" s="183"/>
      <c r="L32" s="183"/>
      <c r="M32" s="183"/>
      <c r="N32" s="183"/>
      <c r="O32" s="183"/>
      <c r="P32" s="183"/>
      <c r="Q32" s="183"/>
      <c r="R32" s="183"/>
      <c r="S32" s="183"/>
      <c r="T32" s="183"/>
      <c r="U32" s="183"/>
      <c r="V32" s="183"/>
      <c r="W32" s="171">
        <f>W26+W29</f>
        <v>0</v>
      </c>
      <c r="X32" s="172"/>
      <c r="Y32" s="172"/>
      <c r="Z32" s="172"/>
      <c r="AA32" s="172"/>
      <c r="AB32" s="36"/>
      <c r="AC32" s="171">
        <f>AC26+AC29</f>
        <v>0</v>
      </c>
      <c r="AD32" s="172"/>
      <c r="AE32" s="172"/>
      <c r="AF32" s="172"/>
      <c r="AG32" s="172"/>
      <c r="AH32" s="36"/>
      <c r="AI32" s="171">
        <f>IF(AI22&lt;&gt;"",AI26+AI29,"")</f>
        <v>0</v>
      </c>
      <c r="AJ32" s="172"/>
      <c r="AK32" s="172"/>
      <c r="AL32" s="172"/>
      <c r="AM32" s="172"/>
      <c r="AN32" s="43"/>
    </row>
    <row r="33" spans="1:42">
      <c r="A33" s="177"/>
      <c r="B33" s="178"/>
      <c r="C33" s="178"/>
      <c r="D33" s="178"/>
      <c r="E33" s="178"/>
      <c r="F33" s="183"/>
      <c r="G33" s="183"/>
      <c r="H33" s="183"/>
      <c r="I33" s="183"/>
      <c r="J33" s="183"/>
      <c r="K33" s="183"/>
      <c r="L33" s="183"/>
      <c r="M33" s="183"/>
      <c r="N33" s="183"/>
      <c r="O33" s="183"/>
      <c r="P33" s="183"/>
      <c r="Q33" s="183"/>
      <c r="R33" s="183"/>
      <c r="S33" s="183"/>
      <c r="T33" s="183"/>
      <c r="U33" s="183"/>
      <c r="V33" s="183"/>
      <c r="W33" s="173"/>
      <c r="X33" s="174"/>
      <c r="Y33" s="174"/>
      <c r="Z33" s="174"/>
      <c r="AA33" s="174"/>
      <c r="AB33" s="38" t="s">
        <v>132</v>
      </c>
      <c r="AC33" s="173"/>
      <c r="AD33" s="174"/>
      <c r="AE33" s="174"/>
      <c r="AF33" s="174"/>
      <c r="AG33" s="174"/>
      <c r="AH33" s="38" t="s">
        <v>132</v>
      </c>
      <c r="AI33" s="173"/>
      <c r="AJ33" s="174"/>
      <c r="AK33" s="174"/>
      <c r="AL33" s="174"/>
      <c r="AM33" s="174"/>
      <c r="AN33" s="46" t="s">
        <v>132</v>
      </c>
      <c r="AO33" s="105"/>
      <c r="AP33" s="25" t="s">
        <v>138</v>
      </c>
    </row>
    <row r="34" spans="1:42">
      <c r="A34" s="177"/>
      <c r="B34" s="178"/>
      <c r="C34" s="178"/>
      <c r="D34" s="178"/>
      <c r="E34" s="178"/>
      <c r="F34" s="184" t="s">
        <v>139</v>
      </c>
      <c r="G34" s="183"/>
      <c r="H34" s="183"/>
      <c r="I34" s="183"/>
      <c r="J34" s="183"/>
      <c r="K34" s="183"/>
      <c r="L34" s="183"/>
      <c r="M34" s="183"/>
      <c r="N34" s="183"/>
      <c r="O34" s="183"/>
      <c r="P34" s="183"/>
      <c r="Q34" s="183"/>
      <c r="R34" s="183"/>
      <c r="S34" s="183"/>
      <c r="T34" s="183"/>
      <c r="U34" s="183"/>
      <c r="V34" s="183"/>
      <c r="W34" s="33" t="str">
        <f>$W$22</f>
        <v>小選挙区</v>
      </c>
      <c r="X34" s="34"/>
      <c r="Y34" s="34"/>
      <c r="Z34" s="34"/>
      <c r="AA34" s="34"/>
      <c r="AB34" s="35"/>
      <c r="AC34" s="33" t="str">
        <f>$AC$22</f>
        <v>比例代表</v>
      </c>
      <c r="AD34" s="34"/>
      <c r="AE34" s="34"/>
      <c r="AF34" s="34"/>
      <c r="AG34" s="34"/>
      <c r="AH34" s="35"/>
      <c r="AI34" s="33" t="str">
        <f>$AI$22</f>
        <v>国民審査</v>
      </c>
      <c r="AJ34" s="34"/>
      <c r="AK34" s="34"/>
      <c r="AL34" s="34"/>
      <c r="AM34" s="34"/>
      <c r="AN34" s="47"/>
    </row>
    <row r="35" spans="1:42" ht="18" customHeight="1">
      <c r="A35" s="177"/>
      <c r="B35" s="178"/>
      <c r="C35" s="178"/>
      <c r="D35" s="178"/>
      <c r="E35" s="178"/>
      <c r="F35" s="183"/>
      <c r="G35" s="183"/>
      <c r="H35" s="183"/>
      <c r="I35" s="183"/>
      <c r="J35" s="183"/>
      <c r="K35" s="183"/>
      <c r="L35" s="183"/>
      <c r="M35" s="183"/>
      <c r="N35" s="183"/>
      <c r="O35" s="183"/>
      <c r="P35" s="183"/>
      <c r="Q35" s="183"/>
      <c r="R35" s="183"/>
      <c r="S35" s="183"/>
      <c r="T35" s="183"/>
      <c r="U35" s="183"/>
      <c r="V35" s="183"/>
      <c r="W35" s="165"/>
      <c r="X35" s="166"/>
      <c r="Y35" s="166"/>
      <c r="Z35" s="166"/>
      <c r="AA35" s="166"/>
      <c r="AB35" s="36"/>
      <c r="AC35" s="165"/>
      <c r="AD35" s="166"/>
      <c r="AE35" s="166"/>
      <c r="AF35" s="166"/>
      <c r="AG35" s="166"/>
      <c r="AH35" s="36"/>
      <c r="AI35" s="165"/>
      <c r="AJ35" s="166"/>
      <c r="AK35" s="166"/>
      <c r="AL35" s="166"/>
      <c r="AM35" s="166"/>
      <c r="AN35" s="43"/>
    </row>
    <row r="36" spans="1:42" ht="18" customHeight="1">
      <c r="A36" s="177"/>
      <c r="B36" s="178"/>
      <c r="C36" s="178"/>
      <c r="D36" s="178"/>
      <c r="E36" s="178"/>
      <c r="F36" s="183"/>
      <c r="G36" s="183"/>
      <c r="H36" s="183"/>
      <c r="I36" s="183"/>
      <c r="J36" s="183"/>
      <c r="K36" s="183"/>
      <c r="L36" s="183"/>
      <c r="M36" s="183"/>
      <c r="N36" s="183"/>
      <c r="O36" s="183"/>
      <c r="P36" s="183"/>
      <c r="Q36" s="183"/>
      <c r="R36" s="183"/>
      <c r="S36" s="183"/>
      <c r="T36" s="183"/>
      <c r="U36" s="183"/>
      <c r="V36" s="183"/>
      <c r="W36" s="169"/>
      <c r="X36" s="170"/>
      <c r="Y36" s="170"/>
      <c r="Z36" s="170"/>
      <c r="AA36" s="170"/>
      <c r="AB36" s="38" t="s">
        <v>132</v>
      </c>
      <c r="AC36" s="169"/>
      <c r="AD36" s="170"/>
      <c r="AE36" s="170"/>
      <c r="AF36" s="170"/>
      <c r="AG36" s="170"/>
      <c r="AH36" s="38" t="s">
        <v>132</v>
      </c>
      <c r="AI36" s="169"/>
      <c r="AJ36" s="170"/>
      <c r="AK36" s="170"/>
      <c r="AL36" s="170"/>
      <c r="AM36" s="170"/>
      <c r="AN36" s="46" t="s">
        <v>132</v>
      </c>
      <c r="AO36" s="105"/>
      <c r="AP36" s="25" t="s">
        <v>133</v>
      </c>
    </row>
    <row r="37" spans="1:42">
      <c r="A37" s="177"/>
      <c r="B37" s="178"/>
      <c r="C37" s="178"/>
      <c r="D37" s="178"/>
      <c r="E37" s="178"/>
      <c r="F37" s="184" t="s">
        <v>140</v>
      </c>
      <c r="G37" s="183"/>
      <c r="H37" s="183"/>
      <c r="I37" s="183"/>
      <c r="J37" s="183"/>
      <c r="K37" s="183"/>
      <c r="L37" s="183"/>
      <c r="M37" s="183"/>
      <c r="N37" s="183"/>
      <c r="O37" s="183"/>
      <c r="P37" s="183"/>
      <c r="Q37" s="183"/>
      <c r="R37" s="183"/>
      <c r="S37" s="183"/>
      <c r="T37" s="183"/>
      <c r="U37" s="183"/>
      <c r="V37" s="183"/>
      <c r="W37" s="33" t="str">
        <f>$W$22</f>
        <v>小選挙区</v>
      </c>
      <c r="X37" s="34"/>
      <c r="Y37" s="34"/>
      <c r="Z37" s="34"/>
      <c r="AA37" s="34"/>
      <c r="AB37" s="35"/>
      <c r="AC37" s="33" t="str">
        <f>$AC$22</f>
        <v>比例代表</v>
      </c>
      <c r="AD37" s="34"/>
      <c r="AE37" s="34"/>
      <c r="AF37" s="34"/>
      <c r="AG37" s="34"/>
      <c r="AH37" s="35"/>
      <c r="AI37" s="33" t="str">
        <f>$AI$22</f>
        <v>国民審査</v>
      </c>
      <c r="AJ37" s="34"/>
      <c r="AK37" s="34"/>
      <c r="AL37" s="34"/>
      <c r="AM37" s="34"/>
      <c r="AN37" s="47"/>
    </row>
    <row r="38" spans="1:42">
      <c r="A38" s="177"/>
      <c r="B38" s="178"/>
      <c r="C38" s="178"/>
      <c r="D38" s="178"/>
      <c r="E38" s="178"/>
      <c r="F38" s="183"/>
      <c r="G38" s="183"/>
      <c r="H38" s="183"/>
      <c r="I38" s="183"/>
      <c r="J38" s="183"/>
      <c r="K38" s="183"/>
      <c r="L38" s="183"/>
      <c r="M38" s="183"/>
      <c r="N38" s="183"/>
      <c r="O38" s="183"/>
      <c r="P38" s="183"/>
      <c r="Q38" s="183"/>
      <c r="R38" s="183"/>
      <c r="S38" s="183"/>
      <c r="T38" s="183"/>
      <c r="U38" s="183"/>
      <c r="V38" s="183"/>
      <c r="W38" s="171">
        <f>W32+W35</f>
        <v>0</v>
      </c>
      <c r="X38" s="172"/>
      <c r="Y38" s="172"/>
      <c r="Z38" s="172"/>
      <c r="AA38" s="172"/>
      <c r="AB38" s="36"/>
      <c r="AC38" s="171">
        <f>AC32+AC35</f>
        <v>0</v>
      </c>
      <c r="AD38" s="172"/>
      <c r="AE38" s="172"/>
      <c r="AF38" s="172"/>
      <c r="AG38" s="172"/>
      <c r="AH38" s="36"/>
      <c r="AI38" s="171">
        <f>IF(AI22&lt;&gt;"",AI32+AI35,"")</f>
        <v>0</v>
      </c>
      <c r="AJ38" s="172"/>
      <c r="AK38" s="172"/>
      <c r="AL38" s="172"/>
      <c r="AM38" s="172"/>
      <c r="AN38" s="43"/>
    </row>
    <row r="39" spans="1:42" ht="18.75" thickBot="1">
      <c r="A39" s="179"/>
      <c r="B39" s="180"/>
      <c r="C39" s="180"/>
      <c r="D39" s="180"/>
      <c r="E39" s="180"/>
      <c r="F39" s="185"/>
      <c r="G39" s="185"/>
      <c r="H39" s="185"/>
      <c r="I39" s="185"/>
      <c r="J39" s="185"/>
      <c r="K39" s="185"/>
      <c r="L39" s="185"/>
      <c r="M39" s="185"/>
      <c r="N39" s="185"/>
      <c r="O39" s="185"/>
      <c r="P39" s="185"/>
      <c r="Q39" s="185"/>
      <c r="R39" s="185"/>
      <c r="S39" s="185"/>
      <c r="T39" s="185"/>
      <c r="U39" s="185"/>
      <c r="V39" s="185"/>
      <c r="W39" s="189"/>
      <c r="X39" s="190"/>
      <c r="Y39" s="190"/>
      <c r="Z39" s="190"/>
      <c r="AA39" s="190"/>
      <c r="AB39" s="44" t="s">
        <v>132</v>
      </c>
      <c r="AC39" s="189"/>
      <c r="AD39" s="190"/>
      <c r="AE39" s="190"/>
      <c r="AF39" s="190"/>
      <c r="AG39" s="190"/>
      <c r="AH39" s="44" t="s">
        <v>132</v>
      </c>
      <c r="AI39" s="189"/>
      <c r="AJ39" s="190"/>
      <c r="AK39" s="190"/>
      <c r="AL39" s="190"/>
      <c r="AM39" s="190"/>
      <c r="AN39" s="45" t="s">
        <v>132</v>
      </c>
      <c r="AO39" s="105"/>
      <c r="AP39" s="25" t="s">
        <v>138</v>
      </c>
    </row>
    <row r="40" spans="1:42">
      <c r="A40" s="159" t="s">
        <v>141</v>
      </c>
      <c r="B40" s="160"/>
      <c r="C40" s="160"/>
      <c r="D40" s="160"/>
      <c r="E40" s="160"/>
      <c r="F40" s="160"/>
      <c r="G40" s="160"/>
      <c r="H40" s="160"/>
      <c r="I40" s="160"/>
      <c r="J40" s="160"/>
      <c r="K40" s="160"/>
      <c r="L40" s="160"/>
      <c r="M40" s="160"/>
      <c r="N40" s="160"/>
      <c r="O40" s="160"/>
      <c r="P40" s="160"/>
      <c r="Q40" s="160"/>
      <c r="R40" s="160"/>
      <c r="S40" s="160"/>
      <c r="T40" s="160"/>
      <c r="U40" s="160"/>
      <c r="V40" s="160"/>
      <c r="W40" s="39" t="str">
        <f>$W$22</f>
        <v>小選挙区</v>
      </c>
      <c r="X40" s="40"/>
      <c r="Y40" s="40"/>
      <c r="Z40" s="40"/>
      <c r="AA40" s="40"/>
      <c r="AB40" s="41"/>
      <c r="AC40" s="39" t="str">
        <f>$AC$22</f>
        <v>比例代表</v>
      </c>
      <c r="AD40" s="40"/>
      <c r="AE40" s="40"/>
      <c r="AF40" s="40"/>
      <c r="AG40" s="40"/>
      <c r="AH40" s="41"/>
      <c r="AI40" s="39" t="str">
        <f>$AI$22</f>
        <v>国民審査</v>
      </c>
      <c r="AJ40" s="40"/>
      <c r="AK40" s="40"/>
      <c r="AL40" s="40"/>
      <c r="AM40" s="40"/>
      <c r="AN40" s="42"/>
    </row>
    <row r="41" spans="1:42">
      <c r="A41" s="161"/>
      <c r="B41" s="162"/>
      <c r="C41" s="162"/>
      <c r="D41" s="162"/>
      <c r="E41" s="162"/>
      <c r="F41" s="162"/>
      <c r="G41" s="162"/>
      <c r="H41" s="162"/>
      <c r="I41" s="162"/>
      <c r="J41" s="162"/>
      <c r="K41" s="162"/>
      <c r="L41" s="162"/>
      <c r="M41" s="162"/>
      <c r="N41" s="162"/>
      <c r="O41" s="162"/>
      <c r="P41" s="162"/>
      <c r="Q41" s="162"/>
      <c r="R41" s="162"/>
      <c r="S41" s="162"/>
      <c r="T41" s="162"/>
      <c r="U41" s="162"/>
      <c r="V41" s="162"/>
      <c r="W41" s="171">
        <f>W23-W38</f>
        <v>0</v>
      </c>
      <c r="X41" s="172"/>
      <c r="Y41" s="172"/>
      <c r="Z41" s="172"/>
      <c r="AA41" s="172"/>
      <c r="AB41" s="36"/>
      <c r="AC41" s="171">
        <f>AC23-AC38</f>
        <v>0</v>
      </c>
      <c r="AD41" s="172"/>
      <c r="AE41" s="172"/>
      <c r="AF41" s="172"/>
      <c r="AG41" s="172"/>
      <c r="AH41" s="36"/>
      <c r="AI41" s="171">
        <f>IF(AI22&lt;&gt;"",AI23-AI38,"")</f>
        <v>0</v>
      </c>
      <c r="AJ41" s="172"/>
      <c r="AK41" s="172"/>
      <c r="AL41" s="172"/>
      <c r="AM41" s="172"/>
      <c r="AN41" s="43"/>
    </row>
    <row r="42" spans="1:42" ht="18.75" thickBot="1">
      <c r="A42" s="163"/>
      <c r="B42" s="164"/>
      <c r="C42" s="164"/>
      <c r="D42" s="164"/>
      <c r="E42" s="164"/>
      <c r="F42" s="164"/>
      <c r="G42" s="164"/>
      <c r="H42" s="164"/>
      <c r="I42" s="164"/>
      <c r="J42" s="164"/>
      <c r="K42" s="164"/>
      <c r="L42" s="164"/>
      <c r="M42" s="164"/>
      <c r="N42" s="164"/>
      <c r="O42" s="164"/>
      <c r="P42" s="164"/>
      <c r="Q42" s="164"/>
      <c r="R42" s="164"/>
      <c r="S42" s="164"/>
      <c r="T42" s="164"/>
      <c r="U42" s="164"/>
      <c r="V42" s="164"/>
      <c r="W42" s="189"/>
      <c r="X42" s="190"/>
      <c r="Y42" s="190"/>
      <c r="Z42" s="190"/>
      <c r="AA42" s="190"/>
      <c r="AB42" s="44" t="s">
        <v>132</v>
      </c>
      <c r="AC42" s="189"/>
      <c r="AD42" s="190"/>
      <c r="AE42" s="190"/>
      <c r="AF42" s="190"/>
      <c r="AG42" s="190"/>
      <c r="AH42" s="44" t="s">
        <v>132</v>
      </c>
      <c r="AI42" s="189"/>
      <c r="AJ42" s="190"/>
      <c r="AK42" s="190"/>
      <c r="AL42" s="190"/>
      <c r="AM42" s="190"/>
      <c r="AN42" s="45" t="s">
        <v>132</v>
      </c>
      <c r="AO42" s="105"/>
      <c r="AP42" s="25" t="s">
        <v>138</v>
      </c>
    </row>
    <row r="43" spans="1:42">
      <c r="A43" s="128" t="s">
        <v>80</v>
      </c>
      <c r="B43" s="128"/>
      <c r="D43" s="25" t="s">
        <v>142</v>
      </c>
    </row>
    <row r="44" spans="1:42" ht="18.75" thickBot="1">
      <c r="A44" s="32"/>
      <c r="B44" s="32"/>
    </row>
    <row r="45" spans="1:42" ht="18.75" thickBot="1">
      <c r="A45" s="196" t="s">
        <v>143</v>
      </c>
      <c r="B45" s="197"/>
      <c r="C45" s="197"/>
      <c r="D45" s="197"/>
      <c r="E45" s="197"/>
      <c r="F45" s="197"/>
      <c r="G45" s="197"/>
      <c r="H45" s="197"/>
      <c r="I45" s="197"/>
      <c r="J45" s="197"/>
      <c r="K45" s="197"/>
      <c r="L45" s="197"/>
      <c r="M45" s="197" t="s">
        <v>144</v>
      </c>
      <c r="N45" s="197"/>
      <c r="O45" s="197"/>
      <c r="P45" s="197"/>
      <c r="Q45" s="197"/>
      <c r="R45" s="197"/>
      <c r="S45" s="197"/>
      <c r="T45" s="198"/>
      <c r="U45" s="196" t="s">
        <v>143</v>
      </c>
      <c r="V45" s="197"/>
      <c r="W45" s="197"/>
      <c r="X45" s="197"/>
      <c r="Y45" s="197"/>
      <c r="Z45" s="197"/>
      <c r="AA45" s="197"/>
      <c r="AB45" s="197"/>
      <c r="AC45" s="197"/>
      <c r="AD45" s="197"/>
      <c r="AE45" s="197"/>
      <c r="AF45" s="197"/>
      <c r="AG45" s="197" t="s">
        <v>144</v>
      </c>
      <c r="AH45" s="197"/>
      <c r="AI45" s="197"/>
      <c r="AJ45" s="197"/>
      <c r="AK45" s="197"/>
      <c r="AL45" s="197"/>
      <c r="AM45" s="197"/>
      <c r="AN45" s="198"/>
      <c r="AO45" s="95"/>
    </row>
    <row r="46" spans="1:42" ht="18.75" customHeight="1">
      <c r="A46" s="191"/>
      <c r="B46" s="118"/>
      <c r="C46" s="118"/>
      <c r="D46" s="118"/>
      <c r="E46" s="118"/>
      <c r="F46" s="118"/>
      <c r="G46" s="118"/>
      <c r="H46" s="118"/>
      <c r="I46" s="118"/>
      <c r="J46" s="118"/>
      <c r="K46" s="118"/>
      <c r="L46" s="192"/>
      <c r="M46" s="48" t="s">
        <v>145</v>
      </c>
      <c r="N46" s="84"/>
      <c r="O46" s="186" t="s">
        <v>146</v>
      </c>
      <c r="P46" s="186"/>
      <c r="Q46" s="83"/>
      <c r="R46" s="187" t="s">
        <v>147</v>
      </c>
      <c r="S46" s="187"/>
      <c r="T46" s="188"/>
      <c r="U46" s="200"/>
      <c r="V46" s="199"/>
      <c r="W46" s="199"/>
      <c r="X46" s="199"/>
      <c r="Y46" s="199"/>
      <c r="Z46" s="199"/>
      <c r="AA46" s="199"/>
      <c r="AB46" s="199"/>
      <c r="AC46" s="199"/>
      <c r="AD46" s="199"/>
      <c r="AE46" s="199"/>
      <c r="AF46" s="201"/>
      <c r="AG46" s="48" t="s">
        <v>145</v>
      </c>
      <c r="AH46" s="82"/>
      <c r="AI46" s="187" t="s">
        <v>146</v>
      </c>
      <c r="AJ46" s="187"/>
      <c r="AK46" s="83"/>
      <c r="AL46" s="187" t="s">
        <v>147</v>
      </c>
      <c r="AM46" s="187"/>
      <c r="AN46" s="188"/>
      <c r="AO46" s="100"/>
      <c r="AP46" s="25" t="s">
        <v>148</v>
      </c>
    </row>
    <row r="47" spans="1:42" ht="18.75" customHeight="1">
      <c r="A47" s="193"/>
      <c r="B47" s="194"/>
      <c r="C47" s="194"/>
      <c r="D47" s="194"/>
      <c r="E47" s="194"/>
      <c r="F47" s="194"/>
      <c r="G47" s="194"/>
      <c r="H47" s="194"/>
      <c r="I47" s="194"/>
      <c r="J47" s="194"/>
      <c r="K47" s="194"/>
      <c r="L47" s="195"/>
      <c r="M47" s="205" t="s">
        <v>149</v>
      </c>
      <c r="N47" s="206"/>
      <c r="O47" s="199"/>
      <c r="P47" s="199"/>
      <c r="Q47" s="199"/>
      <c r="R47" s="206" t="s">
        <v>150</v>
      </c>
      <c r="S47" s="206"/>
      <c r="T47" s="207"/>
      <c r="U47" s="202"/>
      <c r="V47" s="203"/>
      <c r="W47" s="203"/>
      <c r="X47" s="203"/>
      <c r="Y47" s="203"/>
      <c r="Z47" s="203"/>
      <c r="AA47" s="203"/>
      <c r="AB47" s="203"/>
      <c r="AC47" s="203"/>
      <c r="AD47" s="203"/>
      <c r="AE47" s="203"/>
      <c r="AF47" s="204"/>
      <c r="AG47" s="205" t="s">
        <v>149</v>
      </c>
      <c r="AH47" s="206"/>
      <c r="AI47" s="199"/>
      <c r="AJ47" s="199"/>
      <c r="AK47" s="199"/>
      <c r="AL47" s="206" t="s">
        <v>150</v>
      </c>
      <c r="AM47" s="206"/>
      <c r="AN47" s="207"/>
      <c r="AO47" s="106"/>
      <c r="AP47" s="25" t="s">
        <v>151</v>
      </c>
    </row>
    <row r="48" spans="1:42">
      <c r="A48" s="217"/>
      <c r="B48" s="218"/>
      <c r="C48" s="218"/>
      <c r="D48" s="218"/>
      <c r="E48" s="218"/>
      <c r="F48" s="218"/>
      <c r="G48" s="218"/>
      <c r="H48" s="218"/>
      <c r="I48" s="218"/>
      <c r="J48" s="218"/>
      <c r="K48" s="218"/>
      <c r="L48" s="219"/>
      <c r="M48" s="48" t="s">
        <v>145</v>
      </c>
      <c r="N48" s="82"/>
      <c r="O48" s="187" t="s">
        <v>146</v>
      </c>
      <c r="P48" s="187"/>
      <c r="Q48" s="83"/>
      <c r="R48" s="187" t="s">
        <v>147</v>
      </c>
      <c r="S48" s="187"/>
      <c r="T48" s="188"/>
      <c r="U48" s="202"/>
      <c r="V48" s="203"/>
      <c r="W48" s="203"/>
      <c r="X48" s="203"/>
      <c r="Y48" s="203"/>
      <c r="Z48" s="203"/>
      <c r="AA48" s="203"/>
      <c r="AB48" s="203"/>
      <c r="AC48" s="203"/>
      <c r="AD48" s="203"/>
      <c r="AE48" s="203"/>
      <c r="AF48" s="204"/>
      <c r="AG48" s="48" t="s">
        <v>145</v>
      </c>
      <c r="AH48" s="82"/>
      <c r="AI48" s="187" t="s">
        <v>146</v>
      </c>
      <c r="AJ48" s="187"/>
      <c r="AK48" s="83"/>
      <c r="AL48" s="187" t="s">
        <v>147</v>
      </c>
      <c r="AM48" s="187"/>
      <c r="AN48" s="188"/>
      <c r="AO48" s="100"/>
    </row>
    <row r="49" spans="1:41">
      <c r="A49" s="193"/>
      <c r="B49" s="194"/>
      <c r="C49" s="194"/>
      <c r="D49" s="194"/>
      <c r="E49" s="194"/>
      <c r="F49" s="194"/>
      <c r="G49" s="194"/>
      <c r="H49" s="194"/>
      <c r="I49" s="194"/>
      <c r="J49" s="194"/>
      <c r="K49" s="194"/>
      <c r="L49" s="195"/>
      <c r="M49" s="205" t="s">
        <v>149</v>
      </c>
      <c r="N49" s="206"/>
      <c r="O49" s="199"/>
      <c r="P49" s="199"/>
      <c r="Q49" s="199"/>
      <c r="R49" s="206" t="s">
        <v>150</v>
      </c>
      <c r="S49" s="206"/>
      <c r="T49" s="207"/>
      <c r="U49" s="202"/>
      <c r="V49" s="203"/>
      <c r="W49" s="203"/>
      <c r="X49" s="203"/>
      <c r="Y49" s="203"/>
      <c r="Z49" s="203"/>
      <c r="AA49" s="203"/>
      <c r="AB49" s="203"/>
      <c r="AC49" s="203"/>
      <c r="AD49" s="203"/>
      <c r="AE49" s="203"/>
      <c r="AF49" s="204"/>
      <c r="AG49" s="205" t="s">
        <v>149</v>
      </c>
      <c r="AH49" s="206"/>
      <c r="AI49" s="199"/>
      <c r="AJ49" s="199"/>
      <c r="AK49" s="199"/>
      <c r="AL49" s="206" t="s">
        <v>150</v>
      </c>
      <c r="AM49" s="206"/>
      <c r="AN49" s="207"/>
      <c r="AO49" s="106"/>
    </row>
    <row r="50" spans="1:41">
      <c r="A50" s="217"/>
      <c r="B50" s="218"/>
      <c r="C50" s="218"/>
      <c r="D50" s="218"/>
      <c r="E50" s="218"/>
      <c r="F50" s="218"/>
      <c r="G50" s="218"/>
      <c r="H50" s="218"/>
      <c r="I50" s="218"/>
      <c r="J50" s="218"/>
      <c r="K50" s="218"/>
      <c r="L50" s="219"/>
      <c r="M50" s="48" t="s">
        <v>145</v>
      </c>
      <c r="N50" s="82"/>
      <c r="O50" s="187" t="s">
        <v>146</v>
      </c>
      <c r="P50" s="187"/>
      <c r="Q50" s="83"/>
      <c r="R50" s="187" t="s">
        <v>147</v>
      </c>
      <c r="S50" s="187"/>
      <c r="T50" s="188"/>
      <c r="U50" s="202"/>
      <c r="V50" s="203"/>
      <c r="W50" s="203"/>
      <c r="X50" s="203"/>
      <c r="Y50" s="203"/>
      <c r="Z50" s="203"/>
      <c r="AA50" s="203"/>
      <c r="AB50" s="203"/>
      <c r="AC50" s="203"/>
      <c r="AD50" s="203"/>
      <c r="AE50" s="203"/>
      <c r="AF50" s="204"/>
      <c r="AG50" s="48" t="s">
        <v>145</v>
      </c>
      <c r="AH50" s="82"/>
      <c r="AI50" s="187" t="s">
        <v>146</v>
      </c>
      <c r="AJ50" s="187"/>
      <c r="AK50" s="83"/>
      <c r="AL50" s="187" t="s">
        <v>147</v>
      </c>
      <c r="AM50" s="187"/>
      <c r="AN50" s="188"/>
      <c r="AO50" s="100"/>
    </row>
    <row r="51" spans="1:41">
      <c r="A51" s="193"/>
      <c r="B51" s="194"/>
      <c r="C51" s="194"/>
      <c r="D51" s="194"/>
      <c r="E51" s="194"/>
      <c r="F51" s="194"/>
      <c r="G51" s="194"/>
      <c r="H51" s="194"/>
      <c r="I51" s="194"/>
      <c r="J51" s="194"/>
      <c r="K51" s="194"/>
      <c r="L51" s="195"/>
      <c r="M51" s="205" t="s">
        <v>149</v>
      </c>
      <c r="N51" s="206"/>
      <c r="O51" s="199"/>
      <c r="P51" s="199"/>
      <c r="Q51" s="199"/>
      <c r="R51" s="206" t="s">
        <v>150</v>
      </c>
      <c r="S51" s="206"/>
      <c r="T51" s="207"/>
      <c r="U51" s="202"/>
      <c r="V51" s="203"/>
      <c r="W51" s="203"/>
      <c r="X51" s="203"/>
      <c r="Y51" s="203"/>
      <c r="Z51" s="203"/>
      <c r="AA51" s="203"/>
      <c r="AB51" s="203"/>
      <c r="AC51" s="203"/>
      <c r="AD51" s="203"/>
      <c r="AE51" s="203"/>
      <c r="AF51" s="204"/>
      <c r="AG51" s="205" t="s">
        <v>149</v>
      </c>
      <c r="AH51" s="206"/>
      <c r="AI51" s="199"/>
      <c r="AJ51" s="199"/>
      <c r="AK51" s="199"/>
      <c r="AL51" s="206" t="s">
        <v>150</v>
      </c>
      <c r="AM51" s="206"/>
      <c r="AN51" s="207"/>
      <c r="AO51" s="106"/>
    </row>
    <row r="52" spans="1:41">
      <c r="A52" s="217"/>
      <c r="B52" s="218"/>
      <c r="C52" s="218"/>
      <c r="D52" s="218"/>
      <c r="E52" s="218"/>
      <c r="F52" s="218"/>
      <c r="G52" s="218"/>
      <c r="H52" s="218"/>
      <c r="I52" s="218"/>
      <c r="J52" s="218"/>
      <c r="K52" s="218"/>
      <c r="L52" s="219"/>
      <c r="M52" s="48" t="s">
        <v>145</v>
      </c>
      <c r="N52" s="82"/>
      <c r="O52" s="187" t="s">
        <v>146</v>
      </c>
      <c r="P52" s="187"/>
      <c r="Q52" s="83"/>
      <c r="R52" s="187" t="s">
        <v>147</v>
      </c>
      <c r="S52" s="187"/>
      <c r="T52" s="188"/>
      <c r="U52" s="202"/>
      <c r="V52" s="203"/>
      <c r="W52" s="203"/>
      <c r="X52" s="203"/>
      <c r="Y52" s="203"/>
      <c r="Z52" s="203"/>
      <c r="AA52" s="203"/>
      <c r="AB52" s="203"/>
      <c r="AC52" s="203"/>
      <c r="AD52" s="203"/>
      <c r="AE52" s="203"/>
      <c r="AF52" s="204"/>
      <c r="AG52" s="48" t="s">
        <v>145</v>
      </c>
      <c r="AH52" s="82"/>
      <c r="AI52" s="187" t="s">
        <v>146</v>
      </c>
      <c r="AJ52" s="187"/>
      <c r="AK52" s="83"/>
      <c r="AL52" s="187" t="s">
        <v>147</v>
      </c>
      <c r="AM52" s="187"/>
      <c r="AN52" s="188"/>
      <c r="AO52" s="100"/>
    </row>
    <row r="53" spans="1:41">
      <c r="A53" s="193"/>
      <c r="B53" s="194"/>
      <c r="C53" s="194"/>
      <c r="D53" s="194"/>
      <c r="E53" s="194"/>
      <c r="F53" s="194"/>
      <c r="G53" s="194"/>
      <c r="H53" s="194"/>
      <c r="I53" s="194"/>
      <c r="J53" s="194"/>
      <c r="K53" s="194"/>
      <c r="L53" s="195"/>
      <c r="M53" s="205" t="s">
        <v>149</v>
      </c>
      <c r="N53" s="206"/>
      <c r="O53" s="199"/>
      <c r="P53" s="199"/>
      <c r="Q53" s="199"/>
      <c r="R53" s="206" t="s">
        <v>150</v>
      </c>
      <c r="S53" s="206"/>
      <c r="T53" s="207"/>
      <c r="U53" s="202"/>
      <c r="V53" s="203"/>
      <c r="W53" s="203"/>
      <c r="X53" s="203"/>
      <c r="Y53" s="203"/>
      <c r="Z53" s="203"/>
      <c r="AA53" s="203"/>
      <c r="AB53" s="203"/>
      <c r="AC53" s="203"/>
      <c r="AD53" s="203"/>
      <c r="AE53" s="203"/>
      <c r="AF53" s="204"/>
      <c r="AG53" s="205" t="s">
        <v>149</v>
      </c>
      <c r="AH53" s="206"/>
      <c r="AI53" s="199"/>
      <c r="AJ53" s="199"/>
      <c r="AK53" s="199"/>
      <c r="AL53" s="206" t="s">
        <v>150</v>
      </c>
      <c r="AM53" s="206"/>
      <c r="AN53" s="207"/>
      <c r="AO53" s="106"/>
    </row>
    <row r="54" spans="1:41">
      <c r="A54" s="217"/>
      <c r="B54" s="218"/>
      <c r="C54" s="218"/>
      <c r="D54" s="218"/>
      <c r="E54" s="218"/>
      <c r="F54" s="218"/>
      <c r="G54" s="218"/>
      <c r="H54" s="218"/>
      <c r="I54" s="218"/>
      <c r="J54" s="218"/>
      <c r="K54" s="218"/>
      <c r="L54" s="219"/>
      <c r="M54" s="48" t="s">
        <v>145</v>
      </c>
      <c r="N54" s="82"/>
      <c r="O54" s="187" t="s">
        <v>146</v>
      </c>
      <c r="P54" s="187"/>
      <c r="Q54" s="83"/>
      <c r="R54" s="187" t="s">
        <v>147</v>
      </c>
      <c r="S54" s="187"/>
      <c r="T54" s="188"/>
      <c r="U54" s="202"/>
      <c r="V54" s="203"/>
      <c r="W54" s="203"/>
      <c r="X54" s="203"/>
      <c r="Y54" s="203"/>
      <c r="Z54" s="203"/>
      <c r="AA54" s="203"/>
      <c r="AB54" s="203"/>
      <c r="AC54" s="203"/>
      <c r="AD54" s="203"/>
      <c r="AE54" s="203"/>
      <c r="AF54" s="204"/>
      <c r="AG54" s="48" t="s">
        <v>145</v>
      </c>
      <c r="AH54" s="82"/>
      <c r="AI54" s="187" t="s">
        <v>146</v>
      </c>
      <c r="AJ54" s="187"/>
      <c r="AK54" s="83"/>
      <c r="AL54" s="187" t="s">
        <v>147</v>
      </c>
      <c r="AM54" s="187"/>
      <c r="AN54" s="188"/>
      <c r="AO54" s="100"/>
    </row>
    <row r="55" spans="1:41">
      <c r="A55" s="193"/>
      <c r="B55" s="194"/>
      <c r="C55" s="194"/>
      <c r="D55" s="194"/>
      <c r="E55" s="194"/>
      <c r="F55" s="194"/>
      <c r="G55" s="194"/>
      <c r="H55" s="194"/>
      <c r="I55" s="194"/>
      <c r="J55" s="194"/>
      <c r="K55" s="194"/>
      <c r="L55" s="195"/>
      <c r="M55" s="205" t="s">
        <v>149</v>
      </c>
      <c r="N55" s="206"/>
      <c r="O55" s="199"/>
      <c r="P55" s="199"/>
      <c r="Q55" s="199"/>
      <c r="R55" s="206" t="s">
        <v>150</v>
      </c>
      <c r="S55" s="206"/>
      <c r="T55" s="207"/>
      <c r="U55" s="202"/>
      <c r="V55" s="203"/>
      <c r="W55" s="203"/>
      <c r="X55" s="203"/>
      <c r="Y55" s="203"/>
      <c r="Z55" s="203"/>
      <c r="AA55" s="203"/>
      <c r="AB55" s="203"/>
      <c r="AC55" s="203"/>
      <c r="AD55" s="203"/>
      <c r="AE55" s="203"/>
      <c r="AF55" s="204"/>
      <c r="AG55" s="205" t="s">
        <v>149</v>
      </c>
      <c r="AH55" s="206"/>
      <c r="AI55" s="199"/>
      <c r="AJ55" s="199"/>
      <c r="AK55" s="199"/>
      <c r="AL55" s="206" t="s">
        <v>150</v>
      </c>
      <c r="AM55" s="206"/>
      <c r="AN55" s="207"/>
      <c r="AO55" s="106"/>
    </row>
    <row r="56" spans="1:41">
      <c r="A56" s="217"/>
      <c r="B56" s="218"/>
      <c r="C56" s="218"/>
      <c r="D56" s="218"/>
      <c r="E56" s="218"/>
      <c r="F56" s="218"/>
      <c r="G56" s="218"/>
      <c r="H56" s="218"/>
      <c r="I56" s="218"/>
      <c r="J56" s="218"/>
      <c r="K56" s="218"/>
      <c r="L56" s="219"/>
      <c r="M56" s="48" t="s">
        <v>145</v>
      </c>
      <c r="N56" s="82"/>
      <c r="O56" s="187" t="s">
        <v>146</v>
      </c>
      <c r="P56" s="187"/>
      <c r="Q56" s="83"/>
      <c r="R56" s="187" t="s">
        <v>147</v>
      </c>
      <c r="S56" s="187"/>
      <c r="T56" s="188"/>
      <c r="U56" s="202"/>
      <c r="V56" s="203"/>
      <c r="W56" s="203"/>
      <c r="X56" s="203"/>
      <c r="Y56" s="203"/>
      <c r="Z56" s="203"/>
      <c r="AA56" s="203"/>
      <c r="AB56" s="203"/>
      <c r="AC56" s="203"/>
      <c r="AD56" s="203"/>
      <c r="AE56" s="203"/>
      <c r="AF56" s="204"/>
      <c r="AG56" s="48" t="s">
        <v>145</v>
      </c>
      <c r="AH56" s="82"/>
      <c r="AI56" s="187" t="s">
        <v>146</v>
      </c>
      <c r="AJ56" s="187"/>
      <c r="AK56" s="83"/>
      <c r="AL56" s="187" t="s">
        <v>147</v>
      </c>
      <c r="AM56" s="187"/>
      <c r="AN56" s="188"/>
      <c r="AO56" s="100"/>
    </row>
    <row r="57" spans="1:41">
      <c r="A57" s="193"/>
      <c r="B57" s="194"/>
      <c r="C57" s="194"/>
      <c r="D57" s="194"/>
      <c r="E57" s="194"/>
      <c r="F57" s="194"/>
      <c r="G57" s="194"/>
      <c r="H57" s="194"/>
      <c r="I57" s="194"/>
      <c r="J57" s="194"/>
      <c r="K57" s="194"/>
      <c r="L57" s="195"/>
      <c r="M57" s="205" t="s">
        <v>149</v>
      </c>
      <c r="N57" s="206"/>
      <c r="O57" s="199"/>
      <c r="P57" s="199"/>
      <c r="Q57" s="199"/>
      <c r="R57" s="206" t="s">
        <v>150</v>
      </c>
      <c r="S57" s="206"/>
      <c r="T57" s="207"/>
      <c r="U57" s="202"/>
      <c r="V57" s="203"/>
      <c r="W57" s="203"/>
      <c r="X57" s="203"/>
      <c r="Y57" s="203"/>
      <c r="Z57" s="203"/>
      <c r="AA57" s="203"/>
      <c r="AB57" s="203"/>
      <c r="AC57" s="203"/>
      <c r="AD57" s="203"/>
      <c r="AE57" s="203"/>
      <c r="AF57" s="204"/>
      <c r="AG57" s="205" t="s">
        <v>149</v>
      </c>
      <c r="AH57" s="206"/>
      <c r="AI57" s="199"/>
      <c r="AJ57" s="199"/>
      <c r="AK57" s="199"/>
      <c r="AL57" s="206" t="s">
        <v>150</v>
      </c>
      <c r="AM57" s="206"/>
      <c r="AN57" s="207"/>
      <c r="AO57" s="106"/>
    </row>
    <row r="58" spans="1:41">
      <c r="A58" s="217"/>
      <c r="B58" s="218"/>
      <c r="C58" s="218"/>
      <c r="D58" s="218"/>
      <c r="E58" s="218"/>
      <c r="F58" s="218"/>
      <c r="G58" s="218"/>
      <c r="H58" s="218"/>
      <c r="I58" s="218"/>
      <c r="J58" s="218"/>
      <c r="K58" s="218"/>
      <c r="L58" s="219"/>
      <c r="M58" s="48" t="s">
        <v>145</v>
      </c>
      <c r="N58" s="82"/>
      <c r="O58" s="187" t="s">
        <v>146</v>
      </c>
      <c r="P58" s="187"/>
      <c r="Q58" s="83"/>
      <c r="R58" s="187" t="s">
        <v>147</v>
      </c>
      <c r="S58" s="187"/>
      <c r="T58" s="188"/>
      <c r="U58" s="202"/>
      <c r="V58" s="203"/>
      <c r="W58" s="203"/>
      <c r="X58" s="203"/>
      <c r="Y58" s="203"/>
      <c r="Z58" s="203"/>
      <c r="AA58" s="203"/>
      <c r="AB58" s="203"/>
      <c r="AC58" s="203"/>
      <c r="AD58" s="203"/>
      <c r="AE58" s="203"/>
      <c r="AF58" s="204"/>
      <c r="AG58" s="48" t="s">
        <v>145</v>
      </c>
      <c r="AH58" s="82"/>
      <c r="AI58" s="187" t="s">
        <v>146</v>
      </c>
      <c r="AJ58" s="187"/>
      <c r="AK58" s="83"/>
      <c r="AL58" s="187" t="s">
        <v>147</v>
      </c>
      <c r="AM58" s="187"/>
      <c r="AN58" s="188"/>
      <c r="AO58" s="100"/>
    </row>
    <row r="59" spans="1:41">
      <c r="A59" s="193"/>
      <c r="B59" s="194"/>
      <c r="C59" s="194"/>
      <c r="D59" s="194"/>
      <c r="E59" s="194"/>
      <c r="F59" s="194"/>
      <c r="G59" s="194"/>
      <c r="H59" s="194"/>
      <c r="I59" s="194"/>
      <c r="J59" s="194"/>
      <c r="K59" s="194"/>
      <c r="L59" s="195"/>
      <c r="M59" s="205" t="s">
        <v>149</v>
      </c>
      <c r="N59" s="206"/>
      <c r="O59" s="199"/>
      <c r="P59" s="199"/>
      <c r="Q59" s="199"/>
      <c r="R59" s="206" t="s">
        <v>150</v>
      </c>
      <c r="S59" s="206"/>
      <c r="T59" s="207"/>
      <c r="U59" s="202"/>
      <c r="V59" s="203"/>
      <c r="W59" s="203"/>
      <c r="X59" s="203"/>
      <c r="Y59" s="203"/>
      <c r="Z59" s="203"/>
      <c r="AA59" s="203"/>
      <c r="AB59" s="203"/>
      <c r="AC59" s="203"/>
      <c r="AD59" s="203"/>
      <c r="AE59" s="203"/>
      <c r="AF59" s="204"/>
      <c r="AG59" s="205" t="s">
        <v>149</v>
      </c>
      <c r="AH59" s="206"/>
      <c r="AI59" s="199"/>
      <c r="AJ59" s="199"/>
      <c r="AK59" s="199"/>
      <c r="AL59" s="206" t="s">
        <v>150</v>
      </c>
      <c r="AM59" s="206"/>
      <c r="AN59" s="207"/>
      <c r="AO59" s="106"/>
    </row>
    <row r="60" spans="1:41" ht="18.75" customHeight="1">
      <c r="A60" s="217"/>
      <c r="B60" s="218"/>
      <c r="C60" s="218"/>
      <c r="D60" s="218"/>
      <c r="E60" s="218"/>
      <c r="F60" s="218"/>
      <c r="G60" s="218"/>
      <c r="H60" s="218"/>
      <c r="I60" s="218"/>
      <c r="J60" s="218"/>
      <c r="K60" s="218"/>
      <c r="L60" s="219"/>
      <c r="M60" s="48" t="s">
        <v>145</v>
      </c>
      <c r="N60" s="82"/>
      <c r="O60" s="187" t="s">
        <v>146</v>
      </c>
      <c r="P60" s="187"/>
      <c r="Q60" s="83"/>
      <c r="R60" s="187" t="s">
        <v>147</v>
      </c>
      <c r="S60" s="187"/>
      <c r="T60" s="188"/>
      <c r="U60" s="202"/>
      <c r="V60" s="203"/>
      <c r="W60" s="203"/>
      <c r="X60" s="203"/>
      <c r="Y60" s="203"/>
      <c r="Z60" s="203"/>
      <c r="AA60" s="203"/>
      <c r="AB60" s="203"/>
      <c r="AC60" s="203"/>
      <c r="AD60" s="203"/>
      <c r="AE60" s="203"/>
      <c r="AF60" s="204"/>
      <c r="AG60" s="48" t="s">
        <v>145</v>
      </c>
      <c r="AH60" s="82"/>
      <c r="AI60" s="187" t="s">
        <v>146</v>
      </c>
      <c r="AJ60" s="187"/>
      <c r="AK60" s="83"/>
      <c r="AL60" s="187" t="s">
        <v>147</v>
      </c>
      <c r="AM60" s="187"/>
      <c r="AN60" s="188"/>
      <c r="AO60" s="100"/>
    </row>
    <row r="61" spans="1:41" ht="19.5" customHeight="1" thickBot="1">
      <c r="A61" s="220"/>
      <c r="B61" s="221"/>
      <c r="C61" s="221"/>
      <c r="D61" s="221"/>
      <c r="E61" s="221"/>
      <c r="F61" s="221"/>
      <c r="G61" s="221"/>
      <c r="H61" s="221"/>
      <c r="I61" s="221"/>
      <c r="J61" s="221"/>
      <c r="K61" s="221"/>
      <c r="L61" s="222"/>
      <c r="M61" s="231" t="s">
        <v>149</v>
      </c>
      <c r="N61" s="232"/>
      <c r="O61" s="228"/>
      <c r="P61" s="228"/>
      <c r="Q61" s="228"/>
      <c r="R61" s="232" t="s">
        <v>150</v>
      </c>
      <c r="S61" s="232"/>
      <c r="T61" s="233"/>
      <c r="U61" s="223"/>
      <c r="V61" s="224"/>
      <c r="W61" s="224"/>
      <c r="X61" s="224"/>
      <c r="Y61" s="224"/>
      <c r="Z61" s="224"/>
      <c r="AA61" s="224"/>
      <c r="AB61" s="224"/>
      <c r="AC61" s="224"/>
      <c r="AD61" s="224"/>
      <c r="AE61" s="224"/>
      <c r="AF61" s="225"/>
      <c r="AG61" s="231" t="s">
        <v>149</v>
      </c>
      <c r="AH61" s="232"/>
      <c r="AI61" s="228"/>
      <c r="AJ61" s="228"/>
      <c r="AK61" s="228"/>
      <c r="AL61" s="232" t="s">
        <v>150</v>
      </c>
      <c r="AM61" s="232"/>
      <c r="AN61" s="233"/>
      <c r="AO61" s="106"/>
    </row>
    <row r="66" spans="1:42" ht="18.75" thickBot="1">
      <c r="A66" s="128" t="s">
        <v>152</v>
      </c>
      <c r="B66" s="128"/>
      <c r="D66" s="25" t="s">
        <v>153</v>
      </c>
    </row>
    <row r="67" spans="1:42" ht="18.75" thickBot="1">
      <c r="A67" s="230" t="s">
        <v>143</v>
      </c>
      <c r="B67" s="209"/>
      <c r="C67" s="209"/>
      <c r="D67" s="209"/>
      <c r="E67" s="209"/>
      <c r="F67" s="209"/>
      <c r="G67" s="209"/>
      <c r="H67" s="209"/>
      <c r="I67" s="209"/>
      <c r="J67" s="209"/>
      <c r="K67" s="209"/>
      <c r="L67" s="209"/>
      <c r="M67" s="208" t="s">
        <v>144</v>
      </c>
      <c r="N67" s="209"/>
      <c r="O67" s="209"/>
      <c r="P67" s="209"/>
      <c r="Q67" s="209"/>
      <c r="R67" s="209"/>
      <c r="S67" s="209"/>
      <c r="T67" s="210"/>
      <c r="U67" s="230" t="s">
        <v>143</v>
      </c>
      <c r="V67" s="209"/>
      <c r="W67" s="209"/>
      <c r="X67" s="209"/>
      <c r="Y67" s="209"/>
      <c r="Z67" s="209"/>
      <c r="AA67" s="209"/>
      <c r="AB67" s="209"/>
      <c r="AC67" s="209"/>
      <c r="AD67" s="209"/>
      <c r="AE67" s="209"/>
      <c r="AF67" s="209"/>
      <c r="AG67" s="208" t="s">
        <v>144</v>
      </c>
      <c r="AH67" s="209"/>
      <c r="AI67" s="209"/>
      <c r="AJ67" s="209"/>
      <c r="AK67" s="209"/>
      <c r="AL67" s="209"/>
      <c r="AM67" s="209"/>
      <c r="AN67" s="210"/>
      <c r="AO67" s="95"/>
    </row>
    <row r="68" spans="1:42">
      <c r="A68" s="211"/>
      <c r="B68" s="212"/>
      <c r="C68" s="212"/>
      <c r="D68" s="212"/>
      <c r="E68" s="212"/>
      <c r="F68" s="212"/>
      <c r="G68" s="212"/>
      <c r="H68" s="212"/>
      <c r="I68" s="212"/>
      <c r="J68" s="212"/>
      <c r="K68" s="212"/>
      <c r="L68" s="212"/>
      <c r="M68" s="212"/>
      <c r="N68" s="212"/>
      <c r="O68" s="212"/>
      <c r="P68" s="212"/>
      <c r="Q68" s="212"/>
      <c r="R68" s="212"/>
      <c r="S68" s="212"/>
      <c r="T68" s="215"/>
      <c r="U68" s="211"/>
      <c r="V68" s="212"/>
      <c r="W68" s="212"/>
      <c r="X68" s="212"/>
      <c r="Y68" s="212"/>
      <c r="Z68" s="212"/>
      <c r="AA68" s="212"/>
      <c r="AB68" s="212"/>
      <c r="AC68" s="212"/>
      <c r="AD68" s="212"/>
      <c r="AE68" s="212"/>
      <c r="AF68" s="212"/>
      <c r="AG68" s="212"/>
      <c r="AH68" s="212"/>
      <c r="AI68" s="212"/>
      <c r="AJ68" s="212"/>
      <c r="AK68" s="212"/>
      <c r="AL68" s="212"/>
      <c r="AM68" s="212"/>
      <c r="AN68" s="215"/>
      <c r="AO68" s="101"/>
      <c r="AP68" s="25" t="s">
        <v>148</v>
      </c>
    </row>
    <row r="69" spans="1:42">
      <c r="A69" s="213"/>
      <c r="B69" s="214"/>
      <c r="C69" s="214"/>
      <c r="D69" s="214"/>
      <c r="E69" s="214"/>
      <c r="F69" s="214"/>
      <c r="G69" s="214"/>
      <c r="H69" s="214"/>
      <c r="I69" s="214"/>
      <c r="J69" s="214"/>
      <c r="K69" s="214"/>
      <c r="L69" s="214"/>
      <c r="M69" s="214"/>
      <c r="N69" s="214"/>
      <c r="O69" s="214"/>
      <c r="P69" s="214"/>
      <c r="Q69" s="214"/>
      <c r="R69" s="214"/>
      <c r="S69" s="214"/>
      <c r="T69" s="216"/>
      <c r="U69" s="213"/>
      <c r="V69" s="214"/>
      <c r="W69" s="214"/>
      <c r="X69" s="214"/>
      <c r="Y69" s="214"/>
      <c r="Z69" s="214"/>
      <c r="AA69" s="214"/>
      <c r="AB69" s="214"/>
      <c r="AC69" s="214"/>
      <c r="AD69" s="214"/>
      <c r="AE69" s="214"/>
      <c r="AF69" s="214"/>
      <c r="AG69" s="214"/>
      <c r="AH69" s="214"/>
      <c r="AI69" s="214"/>
      <c r="AJ69" s="214"/>
      <c r="AK69" s="214"/>
      <c r="AL69" s="214"/>
      <c r="AM69" s="214"/>
      <c r="AN69" s="216"/>
      <c r="AO69" s="101"/>
      <c r="AP69" s="25" t="s">
        <v>154</v>
      </c>
    </row>
    <row r="70" spans="1:42">
      <c r="A70" s="213"/>
      <c r="B70" s="214"/>
      <c r="C70" s="214"/>
      <c r="D70" s="214"/>
      <c r="E70" s="214"/>
      <c r="F70" s="214"/>
      <c r="G70" s="214"/>
      <c r="H70" s="214"/>
      <c r="I70" s="214"/>
      <c r="J70" s="214"/>
      <c r="K70" s="214"/>
      <c r="L70" s="214"/>
      <c r="M70" s="214"/>
      <c r="N70" s="214"/>
      <c r="O70" s="214"/>
      <c r="P70" s="214"/>
      <c r="Q70" s="214"/>
      <c r="R70" s="214"/>
      <c r="S70" s="214"/>
      <c r="T70" s="216"/>
      <c r="U70" s="213"/>
      <c r="V70" s="214"/>
      <c r="W70" s="214"/>
      <c r="X70" s="214"/>
      <c r="Y70" s="214"/>
      <c r="Z70" s="214"/>
      <c r="AA70" s="214"/>
      <c r="AB70" s="214"/>
      <c r="AC70" s="214"/>
      <c r="AD70" s="214"/>
      <c r="AE70" s="214"/>
      <c r="AF70" s="214"/>
      <c r="AG70" s="214"/>
      <c r="AH70" s="214"/>
      <c r="AI70" s="214"/>
      <c r="AJ70" s="214"/>
      <c r="AK70" s="214"/>
      <c r="AL70" s="214"/>
      <c r="AM70" s="214"/>
      <c r="AN70" s="216"/>
      <c r="AO70" s="101"/>
    </row>
    <row r="71" spans="1:42">
      <c r="A71" s="213"/>
      <c r="B71" s="214"/>
      <c r="C71" s="214"/>
      <c r="D71" s="214"/>
      <c r="E71" s="214"/>
      <c r="F71" s="214"/>
      <c r="G71" s="214"/>
      <c r="H71" s="214"/>
      <c r="I71" s="214"/>
      <c r="J71" s="214"/>
      <c r="K71" s="214"/>
      <c r="L71" s="214"/>
      <c r="M71" s="214"/>
      <c r="N71" s="214"/>
      <c r="O71" s="214"/>
      <c r="P71" s="214"/>
      <c r="Q71" s="214"/>
      <c r="R71" s="214"/>
      <c r="S71" s="214"/>
      <c r="T71" s="216"/>
      <c r="U71" s="213"/>
      <c r="V71" s="214"/>
      <c r="W71" s="214"/>
      <c r="X71" s="214"/>
      <c r="Y71" s="214"/>
      <c r="Z71" s="214"/>
      <c r="AA71" s="214"/>
      <c r="AB71" s="214"/>
      <c r="AC71" s="214"/>
      <c r="AD71" s="214"/>
      <c r="AE71" s="214"/>
      <c r="AF71" s="214"/>
      <c r="AG71" s="214"/>
      <c r="AH71" s="214"/>
      <c r="AI71" s="214"/>
      <c r="AJ71" s="214"/>
      <c r="AK71" s="214"/>
      <c r="AL71" s="214"/>
      <c r="AM71" s="214"/>
      <c r="AN71" s="216"/>
      <c r="AO71" s="101"/>
    </row>
    <row r="72" spans="1:42">
      <c r="A72" s="213"/>
      <c r="B72" s="214"/>
      <c r="C72" s="214"/>
      <c r="D72" s="214"/>
      <c r="E72" s="214"/>
      <c r="F72" s="214"/>
      <c r="G72" s="214"/>
      <c r="H72" s="214"/>
      <c r="I72" s="214"/>
      <c r="J72" s="214"/>
      <c r="K72" s="214"/>
      <c r="L72" s="214"/>
      <c r="M72" s="214"/>
      <c r="N72" s="214"/>
      <c r="O72" s="214"/>
      <c r="P72" s="214"/>
      <c r="Q72" s="214"/>
      <c r="R72" s="214"/>
      <c r="S72" s="214"/>
      <c r="T72" s="216"/>
      <c r="U72" s="213"/>
      <c r="V72" s="214"/>
      <c r="W72" s="214"/>
      <c r="X72" s="214"/>
      <c r="Y72" s="214"/>
      <c r="Z72" s="214"/>
      <c r="AA72" s="214"/>
      <c r="AB72" s="214"/>
      <c r="AC72" s="214"/>
      <c r="AD72" s="214"/>
      <c r="AE72" s="214"/>
      <c r="AF72" s="214"/>
      <c r="AG72" s="214"/>
      <c r="AH72" s="214"/>
      <c r="AI72" s="214"/>
      <c r="AJ72" s="214"/>
      <c r="AK72" s="214"/>
      <c r="AL72" s="214"/>
      <c r="AM72" s="214"/>
      <c r="AN72" s="216"/>
      <c r="AO72" s="101"/>
    </row>
    <row r="73" spans="1:42">
      <c r="A73" s="213"/>
      <c r="B73" s="214"/>
      <c r="C73" s="214"/>
      <c r="D73" s="214"/>
      <c r="E73" s="214"/>
      <c r="F73" s="214"/>
      <c r="G73" s="214"/>
      <c r="H73" s="214"/>
      <c r="I73" s="214"/>
      <c r="J73" s="214"/>
      <c r="K73" s="214"/>
      <c r="L73" s="214"/>
      <c r="M73" s="214"/>
      <c r="N73" s="214"/>
      <c r="O73" s="214"/>
      <c r="P73" s="214"/>
      <c r="Q73" s="214"/>
      <c r="R73" s="214"/>
      <c r="S73" s="214"/>
      <c r="T73" s="216"/>
      <c r="U73" s="213"/>
      <c r="V73" s="214"/>
      <c r="W73" s="214"/>
      <c r="X73" s="214"/>
      <c r="Y73" s="214"/>
      <c r="Z73" s="214"/>
      <c r="AA73" s="214"/>
      <c r="AB73" s="214"/>
      <c r="AC73" s="214"/>
      <c r="AD73" s="214"/>
      <c r="AE73" s="214"/>
      <c r="AF73" s="214"/>
      <c r="AG73" s="214"/>
      <c r="AH73" s="214"/>
      <c r="AI73" s="214"/>
      <c r="AJ73" s="214"/>
      <c r="AK73" s="214"/>
      <c r="AL73" s="214"/>
      <c r="AM73" s="214"/>
      <c r="AN73" s="216"/>
      <c r="AO73" s="101"/>
    </row>
    <row r="74" spans="1:42">
      <c r="A74" s="213"/>
      <c r="B74" s="214"/>
      <c r="C74" s="214"/>
      <c r="D74" s="214"/>
      <c r="E74" s="214"/>
      <c r="F74" s="214"/>
      <c r="G74" s="214"/>
      <c r="H74" s="214"/>
      <c r="I74" s="214"/>
      <c r="J74" s="214"/>
      <c r="K74" s="214"/>
      <c r="L74" s="214"/>
      <c r="M74" s="214"/>
      <c r="N74" s="214"/>
      <c r="O74" s="214"/>
      <c r="P74" s="214"/>
      <c r="Q74" s="214"/>
      <c r="R74" s="214"/>
      <c r="S74" s="214"/>
      <c r="T74" s="216"/>
      <c r="U74" s="213"/>
      <c r="V74" s="214"/>
      <c r="W74" s="214"/>
      <c r="X74" s="214"/>
      <c r="Y74" s="214"/>
      <c r="Z74" s="214"/>
      <c r="AA74" s="214"/>
      <c r="AB74" s="214"/>
      <c r="AC74" s="214"/>
      <c r="AD74" s="214"/>
      <c r="AE74" s="214"/>
      <c r="AF74" s="214"/>
      <c r="AG74" s="214"/>
      <c r="AH74" s="214"/>
      <c r="AI74" s="214"/>
      <c r="AJ74" s="214"/>
      <c r="AK74" s="214"/>
      <c r="AL74" s="214"/>
      <c r="AM74" s="214"/>
      <c r="AN74" s="216"/>
      <c r="AO74" s="101"/>
    </row>
    <row r="75" spans="1:42">
      <c r="A75" s="213"/>
      <c r="B75" s="214"/>
      <c r="C75" s="214"/>
      <c r="D75" s="214"/>
      <c r="E75" s="214"/>
      <c r="F75" s="214"/>
      <c r="G75" s="214"/>
      <c r="H75" s="214"/>
      <c r="I75" s="214"/>
      <c r="J75" s="214"/>
      <c r="K75" s="214"/>
      <c r="L75" s="214"/>
      <c r="M75" s="214"/>
      <c r="N75" s="214"/>
      <c r="O75" s="214"/>
      <c r="P75" s="214"/>
      <c r="Q75" s="214"/>
      <c r="R75" s="214"/>
      <c r="S75" s="214"/>
      <c r="T75" s="216"/>
      <c r="U75" s="213"/>
      <c r="V75" s="214"/>
      <c r="W75" s="214"/>
      <c r="X75" s="214"/>
      <c r="Y75" s="214"/>
      <c r="Z75" s="214"/>
      <c r="AA75" s="214"/>
      <c r="AB75" s="214"/>
      <c r="AC75" s="214"/>
      <c r="AD75" s="214"/>
      <c r="AE75" s="214"/>
      <c r="AF75" s="214"/>
      <c r="AG75" s="214"/>
      <c r="AH75" s="214"/>
      <c r="AI75" s="214"/>
      <c r="AJ75" s="214"/>
      <c r="AK75" s="214"/>
      <c r="AL75" s="214"/>
      <c r="AM75" s="214"/>
      <c r="AN75" s="216"/>
      <c r="AO75" s="101"/>
    </row>
    <row r="76" spans="1:42">
      <c r="A76" s="213"/>
      <c r="B76" s="214"/>
      <c r="C76" s="214"/>
      <c r="D76" s="214"/>
      <c r="E76" s="214"/>
      <c r="F76" s="214"/>
      <c r="G76" s="214"/>
      <c r="H76" s="214"/>
      <c r="I76" s="214"/>
      <c r="J76" s="214"/>
      <c r="K76" s="214"/>
      <c r="L76" s="214"/>
      <c r="M76" s="214"/>
      <c r="N76" s="214"/>
      <c r="O76" s="214"/>
      <c r="P76" s="214"/>
      <c r="Q76" s="214"/>
      <c r="R76" s="214"/>
      <c r="S76" s="214"/>
      <c r="T76" s="216"/>
      <c r="U76" s="213"/>
      <c r="V76" s="214"/>
      <c r="W76" s="214"/>
      <c r="X76" s="214"/>
      <c r="Y76" s="214"/>
      <c r="Z76" s="214"/>
      <c r="AA76" s="214"/>
      <c r="AB76" s="214"/>
      <c r="AC76" s="214"/>
      <c r="AD76" s="214"/>
      <c r="AE76" s="214"/>
      <c r="AF76" s="214"/>
      <c r="AG76" s="214"/>
      <c r="AH76" s="214"/>
      <c r="AI76" s="214"/>
      <c r="AJ76" s="214"/>
      <c r="AK76" s="214"/>
      <c r="AL76" s="214"/>
      <c r="AM76" s="214"/>
      <c r="AN76" s="216"/>
      <c r="AO76" s="101"/>
    </row>
    <row r="77" spans="1:42" ht="18.75" thickBot="1">
      <c r="A77" s="229"/>
      <c r="B77" s="226"/>
      <c r="C77" s="226"/>
      <c r="D77" s="226"/>
      <c r="E77" s="226"/>
      <c r="F77" s="226"/>
      <c r="G77" s="226"/>
      <c r="H77" s="226"/>
      <c r="I77" s="226"/>
      <c r="J77" s="226"/>
      <c r="K77" s="226"/>
      <c r="L77" s="226"/>
      <c r="M77" s="226"/>
      <c r="N77" s="226"/>
      <c r="O77" s="226"/>
      <c r="P77" s="226"/>
      <c r="Q77" s="226"/>
      <c r="R77" s="226"/>
      <c r="S77" s="226"/>
      <c r="T77" s="227"/>
      <c r="U77" s="229"/>
      <c r="V77" s="226"/>
      <c r="W77" s="226"/>
      <c r="X77" s="226"/>
      <c r="Y77" s="226"/>
      <c r="Z77" s="226"/>
      <c r="AA77" s="226"/>
      <c r="AB77" s="226"/>
      <c r="AC77" s="226"/>
      <c r="AD77" s="226"/>
      <c r="AE77" s="226"/>
      <c r="AF77" s="226"/>
      <c r="AG77" s="226"/>
      <c r="AH77" s="226"/>
      <c r="AI77" s="226"/>
      <c r="AJ77" s="226"/>
      <c r="AK77" s="226"/>
      <c r="AL77" s="226"/>
      <c r="AM77" s="226"/>
      <c r="AN77" s="227"/>
      <c r="AO77" s="101"/>
    </row>
    <row r="79" spans="1:42">
      <c r="A79" s="25" t="s">
        <v>155</v>
      </c>
    </row>
  </sheetData>
  <sheetProtection password="C7F1" sheet="1" formatCells="0" selectLockedCells="1"/>
  <mergeCells count="167">
    <mergeCell ref="AL48:AN48"/>
    <mergeCell ref="AL50:AN50"/>
    <mergeCell ref="AG59:AH59"/>
    <mergeCell ref="AL59:AN59"/>
    <mergeCell ref="AG61:AH61"/>
    <mergeCell ref="AL61:AN61"/>
    <mergeCell ref="AG53:AH53"/>
    <mergeCell ref="AL53:AN53"/>
    <mergeCell ref="AG55:AH55"/>
    <mergeCell ref="AL55:AN55"/>
    <mergeCell ref="AG57:AH57"/>
    <mergeCell ref="AL57:AN57"/>
    <mergeCell ref="AG49:AH49"/>
    <mergeCell ref="AL49:AN49"/>
    <mergeCell ref="AG51:AH51"/>
    <mergeCell ref="AL51:AN51"/>
    <mergeCell ref="AI48:AJ48"/>
    <mergeCell ref="AI49:AK49"/>
    <mergeCell ref="AI50:AJ50"/>
    <mergeCell ref="AI51:AK51"/>
    <mergeCell ref="M57:N57"/>
    <mergeCell ref="R57:T57"/>
    <mergeCell ref="M59:N59"/>
    <mergeCell ref="R59:T59"/>
    <mergeCell ref="AL56:AN56"/>
    <mergeCell ref="AL58:AN58"/>
    <mergeCell ref="AL52:AN52"/>
    <mergeCell ref="AL54:AN54"/>
    <mergeCell ref="M61:N61"/>
    <mergeCell ref="R61:T61"/>
    <mergeCell ref="AI61:AK61"/>
    <mergeCell ref="AI56:AJ56"/>
    <mergeCell ref="AI57:AK57"/>
    <mergeCell ref="AI58:AJ58"/>
    <mergeCell ref="AI59:AK59"/>
    <mergeCell ref="AI52:AJ52"/>
    <mergeCell ref="AI53:AK53"/>
    <mergeCell ref="AI54:AJ54"/>
    <mergeCell ref="AI55:AK55"/>
    <mergeCell ref="R60:T60"/>
    <mergeCell ref="O56:P56"/>
    <mergeCell ref="R56:T56"/>
    <mergeCell ref="M47:N47"/>
    <mergeCell ref="R47:T47"/>
    <mergeCell ref="M49:N49"/>
    <mergeCell ref="R49:T49"/>
    <mergeCell ref="M51:N51"/>
    <mergeCell ref="R51:T51"/>
    <mergeCell ref="M53:N53"/>
    <mergeCell ref="R53:T53"/>
    <mergeCell ref="M55:N55"/>
    <mergeCell ref="O53:Q53"/>
    <mergeCell ref="O54:P54"/>
    <mergeCell ref="R54:T54"/>
    <mergeCell ref="O55:Q55"/>
    <mergeCell ref="R55:T55"/>
    <mergeCell ref="O49:Q49"/>
    <mergeCell ref="O50:P50"/>
    <mergeCell ref="R50:T50"/>
    <mergeCell ref="O51:Q51"/>
    <mergeCell ref="O52:P52"/>
    <mergeCell ref="R52:T52"/>
    <mergeCell ref="AG70:AN71"/>
    <mergeCell ref="AG72:AN73"/>
    <mergeCell ref="AG74:AN75"/>
    <mergeCell ref="AG76:AN77"/>
    <mergeCell ref="O61:Q61"/>
    <mergeCell ref="AI60:AJ60"/>
    <mergeCell ref="AL60:AN60"/>
    <mergeCell ref="A76:L77"/>
    <mergeCell ref="U76:AF77"/>
    <mergeCell ref="M68:T69"/>
    <mergeCell ref="M70:T71"/>
    <mergeCell ref="M72:T73"/>
    <mergeCell ref="M74:T75"/>
    <mergeCell ref="M76:T77"/>
    <mergeCell ref="A70:L71"/>
    <mergeCell ref="U70:AF71"/>
    <mergeCell ref="A72:L73"/>
    <mergeCell ref="U72:AF73"/>
    <mergeCell ref="A74:L75"/>
    <mergeCell ref="U74:AF75"/>
    <mergeCell ref="A66:B66"/>
    <mergeCell ref="A67:L67"/>
    <mergeCell ref="M67:T67"/>
    <mergeCell ref="U67:AF67"/>
    <mergeCell ref="AG67:AN67"/>
    <mergeCell ref="A68:L69"/>
    <mergeCell ref="U68:AF69"/>
    <mergeCell ref="AG68:AN69"/>
    <mergeCell ref="A58:L59"/>
    <mergeCell ref="A60:L61"/>
    <mergeCell ref="U48:AF49"/>
    <mergeCell ref="U50:AF51"/>
    <mergeCell ref="U52:AF53"/>
    <mergeCell ref="U54:AF55"/>
    <mergeCell ref="U56:AF57"/>
    <mergeCell ref="U58:AF59"/>
    <mergeCell ref="U60:AF61"/>
    <mergeCell ref="O48:P48"/>
    <mergeCell ref="A48:L49"/>
    <mergeCell ref="A50:L51"/>
    <mergeCell ref="A52:L53"/>
    <mergeCell ref="A54:L55"/>
    <mergeCell ref="A56:L57"/>
    <mergeCell ref="O57:Q57"/>
    <mergeCell ref="O58:P58"/>
    <mergeCell ref="R58:T58"/>
    <mergeCell ref="O59:Q59"/>
    <mergeCell ref="O60:P60"/>
    <mergeCell ref="O46:P46"/>
    <mergeCell ref="R46:T46"/>
    <mergeCell ref="R48:T48"/>
    <mergeCell ref="AI35:AM36"/>
    <mergeCell ref="AI38:AM39"/>
    <mergeCell ref="AI41:AM42"/>
    <mergeCell ref="A43:B43"/>
    <mergeCell ref="A46:L47"/>
    <mergeCell ref="A45:L45"/>
    <mergeCell ref="M45:T45"/>
    <mergeCell ref="U45:AF45"/>
    <mergeCell ref="AG45:AN45"/>
    <mergeCell ref="AC35:AG36"/>
    <mergeCell ref="W38:AA39"/>
    <mergeCell ref="AC38:AG39"/>
    <mergeCell ref="W41:AA42"/>
    <mergeCell ref="AC41:AG42"/>
    <mergeCell ref="AI46:AJ46"/>
    <mergeCell ref="AL46:AN46"/>
    <mergeCell ref="AI47:AK47"/>
    <mergeCell ref="U46:AF47"/>
    <mergeCell ref="O47:Q47"/>
    <mergeCell ref="AG47:AH47"/>
    <mergeCell ref="AL47:AN47"/>
    <mergeCell ref="AI26:AM27"/>
    <mergeCell ref="AC26:AG27"/>
    <mergeCell ref="AI29:AM30"/>
    <mergeCell ref="AI32:AM33"/>
    <mergeCell ref="A40:V42"/>
    <mergeCell ref="AC23:AG24"/>
    <mergeCell ref="W23:AA24"/>
    <mergeCell ref="W26:AA27"/>
    <mergeCell ref="W29:AA30"/>
    <mergeCell ref="AC29:AG30"/>
    <mergeCell ref="W32:AA33"/>
    <mergeCell ref="AC32:AG33"/>
    <mergeCell ref="W35:AA36"/>
    <mergeCell ref="A25:E39"/>
    <mergeCell ref="F25:V27"/>
    <mergeCell ref="F28:V30"/>
    <mergeCell ref="F31:V33"/>
    <mergeCell ref="F34:V36"/>
    <mergeCell ref="F37:V39"/>
    <mergeCell ref="W8:AN9"/>
    <mergeCell ref="A13:AN13"/>
    <mergeCell ref="N16:AB18"/>
    <mergeCell ref="A21:B21"/>
    <mergeCell ref="A22:V24"/>
    <mergeCell ref="AM1:AN1"/>
    <mergeCell ref="W6:AN7"/>
    <mergeCell ref="Z1:AB1"/>
    <mergeCell ref="AC1:AD1"/>
    <mergeCell ref="AE1:AF1"/>
    <mergeCell ref="AG1:AH1"/>
    <mergeCell ref="AI1:AJ1"/>
    <mergeCell ref="AK1:AL1"/>
    <mergeCell ref="AI23:AM24"/>
  </mergeCells>
  <phoneticPr fontId="4"/>
  <hyperlinks>
    <hyperlink ref="BB1" location="目次!A1" display="目次" xr:uid="{00000000-0004-0000-0600-000000000000}"/>
  </hyperlinks>
  <pageMargins left="0.70866141732283472" right="0.70866141732283472" top="0.6692913385826772" bottom="0.51181102362204722" header="0.31496062992125984" footer="0.31496062992125984"/>
  <pageSetup paperSize="9" scale="99" orientation="portrait" blackAndWhite="1" r:id="rId1"/>
  <rowBreaks count="1" manualBreakCount="1">
    <brk id="42" max="4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A1:BC260"/>
  <sheetViews>
    <sheetView view="pageBreakPreview" zoomScaleNormal="100" zoomScaleSheetLayoutView="100" workbookViewId="0">
      <selection activeCell="B3" sqref="B3:G3"/>
    </sheetView>
  </sheetViews>
  <sheetFormatPr defaultColWidth="2" defaultRowHeight="18"/>
  <cols>
    <col min="1" max="1" width="1.75" style="49" customWidth="1"/>
    <col min="2" max="45" width="2" style="25"/>
    <col min="46" max="46" width="5.25" style="25" bestFit="1" customWidth="1"/>
    <col min="47" max="16384" width="2" style="25"/>
  </cols>
  <sheetData>
    <row r="1" spans="2:55" ht="25.5">
      <c r="B1" s="121" t="s">
        <v>156</v>
      </c>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T1" s="65" t="s">
        <v>36</v>
      </c>
      <c r="BC1" s="21"/>
    </row>
    <row r="3" spans="2:55">
      <c r="B3" s="118" t="s">
        <v>60</v>
      </c>
      <c r="C3" s="118"/>
      <c r="D3" s="118"/>
      <c r="E3" s="118"/>
      <c r="F3" s="118"/>
      <c r="G3" s="118"/>
      <c r="H3" s="25" t="s">
        <v>61</v>
      </c>
    </row>
    <row r="4" spans="2:55">
      <c r="B4" s="25" t="s">
        <v>63</v>
      </c>
    </row>
    <row r="6" spans="2:55">
      <c r="U6" s="25" t="s">
        <v>91</v>
      </c>
      <c r="AA6" s="125"/>
      <c r="AB6" s="125"/>
      <c r="AC6" s="125"/>
      <c r="AD6" s="125"/>
      <c r="AE6" s="125"/>
      <c r="AF6" s="125"/>
      <c r="AG6" s="125"/>
      <c r="AH6" s="125"/>
      <c r="AI6" s="125"/>
      <c r="AJ6" s="125"/>
      <c r="AK6" s="125"/>
      <c r="AL6" s="125"/>
      <c r="AM6" s="125"/>
      <c r="AN6" s="125"/>
      <c r="AO6" s="125"/>
      <c r="AP6" s="125"/>
      <c r="AQ6" s="125"/>
      <c r="AR6" s="25" t="s">
        <v>119</v>
      </c>
    </row>
    <row r="7" spans="2:55">
      <c r="AA7" s="125"/>
      <c r="AB7" s="125"/>
      <c r="AC7" s="125"/>
      <c r="AD7" s="125"/>
      <c r="AE7" s="125"/>
      <c r="AF7" s="125"/>
      <c r="AG7" s="125"/>
      <c r="AH7" s="125"/>
      <c r="AI7" s="125"/>
      <c r="AJ7" s="125"/>
      <c r="AK7" s="125"/>
      <c r="AL7" s="125"/>
      <c r="AM7" s="125"/>
      <c r="AN7" s="125"/>
      <c r="AO7" s="125"/>
      <c r="AP7" s="125"/>
      <c r="AQ7" s="125"/>
    </row>
    <row r="8" spans="2:55">
      <c r="U8" s="25" t="s">
        <v>120</v>
      </c>
      <c r="AC8" s="94"/>
      <c r="AD8" s="94"/>
      <c r="AE8" s="94"/>
      <c r="AF8" s="94"/>
      <c r="AG8" s="94"/>
      <c r="AH8" s="94"/>
      <c r="AI8" s="94"/>
      <c r="AJ8" s="94"/>
      <c r="AK8" s="94"/>
      <c r="AL8" s="94"/>
      <c r="AM8" s="94"/>
      <c r="AN8" s="94"/>
      <c r="AO8" s="94"/>
      <c r="AP8" s="94"/>
      <c r="AQ8" s="94"/>
      <c r="AR8" s="25" t="s">
        <v>157</v>
      </c>
    </row>
    <row r="10" spans="2:55">
      <c r="B10" s="24"/>
      <c r="C10" s="24"/>
      <c r="D10" s="24"/>
      <c r="E10" s="24"/>
      <c r="F10" s="24"/>
      <c r="G10" s="24"/>
      <c r="H10" s="24"/>
      <c r="I10" s="24"/>
      <c r="J10" s="24"/>
      <c r="K10" s="24"/>
      <c r="L10" s="24"/>
      <c r="M10" s="24"/>
      <c r="N10" s="24"/>
      <c r="R10" s="108" t="str">
        <f>IF(入力!B3=1,VLOOKUP(入力!B3,入力!D1:G7,2,FALSE)&amp;CHAR(10)&amp;VLOOKUP(入力!B3,入力!D1:G7,3,FALSE)&amp;CHAR(10)&amp;VLOOKUP(入力!B3,入力!D1:G7,4,FALSE),IF(OR(入力!B3=2,入力!B3=3),VLOOKUP(入力!B3,入力!D1:G7,2,FALSE)&amp;CHAR(10)&amp;VLOOKUP(入力!B3,入力!D1:G7,3,FALSE),VLOOKUP(入力!B3,入力!D1:G7,2,FALSE)))</f>
        <v>衆議院小選挙区選出議員選挙
衆議院比例代表選出議員選挙
最高裁判所裁判官国民審査</v>
      </c>
      <c r="S10" s="108"/>
      <c r="T10" s="108"/>
      <c r="U10" s="108"/>
      <c r="V10" s="108"/>
      <c r="W10" s="108"/>
      <c r="X10" s="108"/>
      <c r="Y10" s="108"/>
      <c r="Z10" s="108"/>
      <c r="AA10" s="108"/>
      <c r="AB10" s="108"/>
      <c r="AC10" s="108"/>
      <c r="AD10" s="108"/>
      <c r="AE10" s="108"/>
      <c r="AF10" s="108"/>
    </row>
    <row r="11" spans="2:55">
      <c r="B11" s="25" t="s">
        <v>158</v>
      </c>
      <c r="F11" s="24" t="str">
        <f>DBCS(TEXT(入力!B2,"ggge年m月d日"))&amp;"執行"</f>
        <v>令和８年２月８日執行</v>
      </c>
      <c r="G11" s="24"/>
      <c r="H11" s="24"/>
      <c r="I11" s="24"/>
      <c r="J11" s="24"/>
      <c r="K11" s="24"/>
      <c r="L11" s="24"/>
      <c r="M11" s="24"/>
      <c r="N11" s="24"/>
      <c r="R11" s="108"/>
      <c r="S11" s="108"/>
      <c r="T11" s="108"/>
      <c r="U11" s="108"/>
      <c r="V11" s="108"/>
      <c r="W11" s="108"/>
      <c r="X11" s="108"/>
      <c r="Y11" s="108"/>
      <c r="Z11" s="108"/>
      <c r="AA11" s="108"/>
      <c r="AB11" s="108"/>
      <c r="AC11" s="108"/>
      <c r="AD11" s="108"/>
      <c r="AE11" s="108"/>
      <c r="AF11" s="108"/>
    </row>
    <row r="12" spans="2:55">
      <c r="B12" s="24"/>
      <c r="C12" s="24"/>
      <c r="D12" s="24"/>
      <c r="E12" s="24"/>
      <c r="F12" s="24"/>
      <c r="G12" s="24"/>
      <c r="H12" s="24"/>
      <c r="I12" s="24"/>
      <c r="J12" s="24"/>
      <c r="K12" s="24"/>
      <c r="L12" s="24"/>
      <c r="M12" s="24"/>
      <c r="N12" s="24"/>
      <c r="R12" s="108"/>
      <c r="S12" s="108"/>
      <c r="T12" s="108"/>
      <c r="U12" s="108"/>
      <c r="V12" s="108"/>
      <c r="W12" s="108"/>
      <c r="X12" s="108"/>
      <c r="Y12" s="108"/>
      <c r="Z12" s="108"/>
      <c r="AA12" s="108"/>
      <c r="AB12" s="108"/>
      <c r="AC12" s="108"/>
      <c r="AD12" s="108"/>
      <c r="AE12" s="108"/>
      <c r="AF12" s="108"/>
    </row>
    <row r="13" spans="2:55">
      <c r="AM13" s="37" t="s">
        <v>159</v>
      </c>
      <c r="AN13" s="37"/>
      <c r="AO13" s="37"/>
      <c r="AP13" s="267">
        <v>1</v>
      </c>
      <c r="AQ13" s="267"/>
    </row>
    <row r="14" spans="2:55" ht="2.25" customHeight="1" thickBot="1"/>
    <row r="15" spans="2:55">
      <c r="B15" s="159" t="s">
        <v>50</v>
      </c>
      <c r="C15" s="160"/>
      <c r="D15" s="160"/>
      <c r="E15" s="160"/>
      <c r="F15" s="160"/>
      <c r="G15" s="160"/>
      <c r="H15" s="160"/>
      <c r="I15" s="160"/>
      <c r="J15" s="268" t="s">
        <v>160</v>
      </c>
      <c r="K15" s="160"/>
      <c r="L15" s="269" t="s">
        <v>161</v>
      </c>
      <c r="M15" s="176"/>
      <c r="N15" s="176"/>
      <c r="O15" s="176"/>
      <c r="P15" s="176"/>
      <c r="Q15" s="176"/>
      <c r="R15" s="160" t="s">
        <v>162</v>
      </c>
      <c r="S15" s="160"/>
      <c r="T15" s="160"/>
      <c r="U15" s="160"/>
      <c r="V15" s="160"/>
      <c r="W15" s="160"/>
      <c r="X15" s="160"/>
      <c r="Y15" s="160"/>
      <c r="Z15" s="269" t="s">
        <v>163</v>
      </c>
      <c r="AA15" s="176"/>
      <c r="AB15" s="176"/>
      <c r="AC15" s="176"/>
      <c r="AD15" s="176"/>
      <c r="AE15" s="176"/>
      <c r="AF15" s="269" t="s">
        <v>164</v>
      </c>
      <c r="AG15" s="176"/>
      <c r="AH15" s="176"/>
      <c r="AI15" s="176"/>
      <c r="AJ15" s="176"/>
      <c r="AK15" s="176"/>
      <c r="AL15" s="160" t="s">
        <v>165</v>
      </c>
      <c r="AM15" s="160"/>
      <c r="AN15" s="160"/>
      <c r="AO15" s="160"/>
      <c r="AP15" s="160"/>
      <c r="AQ15" s="270"/>
    </row>
    <row r="16" spans="2:55">
      <c r="B16" s="161"/>
      <c r="C16" s="162"/>
      <c r="D16" s="162"/>
      <c r="E16" s="162"/>
      <c r="F16" s="162"/>
      <c r="G16" s="162"/>
      <c r="H16" s="162"/>
      <c r="I16" s="162"/>
      <c r="J16" s="162"/>
      <c r="K16" s="162"/>
      <c r="L16" s="178"/>
      <c r="M16" s="178"/>
      <c r="N16" s="178"/>
      <c r="O16" s="178"/>
      <c r="P16" s="178"/>
      <c r="Q16" s="178"/>
      <c r="R16" s="162"/>
      <c r="S16" s="162"/>
      <c r="T16" s="162"/>
      <c r="U16" s="162"/>
      <c r="V16" s="162"/>
      <c r="W16" s="162"/>
      <c r="X16" s="162"/>
      <c r="Y16" s="162"/>
      <c r="Z16" s="178"/>
      <c r="AA16" s="178"/>
      <c r="AB16" s="178"/>
      <c r="AC16" s="178"/>
      <c r="AD16" s="178"/>
      <c r="AE16" s="178"/>
      <c r="AF16" s="178"/>
      <c r="AG16" s="178"/>
      <c r="AH16" s="178"/>
      <c r="AI16" s="178"/>
      <c r="AJ16" s="178"/>
      <c r="AK16" s="178"/>
      <c r="AL16" s="162"/>
      <c r="AM16" s="162"/>
      <c r="AN16" s="162"/>
      <c r="AO16" s="162"/>
      <c r="AP16" s="162"/>
      <c r="AQ16" s="271"/>
    </row>
    <row r="17" spans="1:43" ht="18.75" thickBot="1">
      <c r="B17" s="163"/>
      <c r="C17" s="164"/>
      <c r="D17" s="164"/>
      <c r="E17" s="164"/>
      <c r="F17" s="164"/>
      <c r="G17" s="164"/>
      <c r="H17" s="164"/>
      <c r="I17" s="164"/>
      <c r="J17" s="164"/>
      <c r="K17" s="164"/>
      <c r="L17" s="180"/>
      <c r="M17" s="180"/>
      <c r="N17" s="180"/>
      <c r="O17" s="180"/>
      <c r="P17" s="180"/>
      <c r="Q17" s="180"/>
      <c r="R17" s="164"/>
      <c r="S17" s="164"/>
      <c r="T17" s="164"/>
      <c r="U17" s="164"/>
      <c r="V17" s="164"/>
      <c r="W17" s="164"/>
      <c r="X17" s="164"/>
      <c r="Y17" s="164"/>
      <c r="Z17" s="164" t="s">
        <v>166</v>
      </c>
      <c r="AA17" s="164"/>
      <c r="AB17" s="164"/>
      <c r="AC17" s="164" t="s">
        <v>167</v>
      </c>
      <c r="AD17" s="164"/>
      <c r="AE17" s="164"/>
      <c r="AF17" s="164" t="s">
        <v>166</v>
      </c>
      <c r="AG17" s="164"/>
      <c r="AH17" s="164"/>
      <c r="AI17" s="164" t="s">
        <v>167</v>
      </c>
      <c r="AJ17" s="164"/>
      <c r="AK17" s="164"/>
      <c r="AL17" s="164"/>
      <c r="AM17" s="164"/>
      <c r="AN17" s="164"/>
      <c r="AO17" s="164"/>
      <c r="AP17" s="164"/>
      <c r="AQ17" s="272"/>
    </row>
    <row r="18" spans="1:43" ht="15" customHeight="1">
      <c r="B18" s="191"/>
      <c r="C18" s="118"/>
      <c r="D18" s="118"/>
      <c r="E18" s="118"/>
      <c r="F18" s="118"/>
      <c r="G18" s="118"/>
      <c r="H18" s="118"/>
      <c r="I18" s="192"/>
      <c r="J18" s="243" t="s">
        <v>168</v>
      </c>
      <c r="K18" s="244"/>
      <c r="L18" s="85"/>
      <c r="M18" s="265" t="s">
        <v>169</v>
      </c>
      <c r="N18" s="265"/>
      <c r="O18" s="265"/>
      <c r="P18" s="265"/>
      <c r="Q18" s="266"/>
      <c r="R18" s="238"/>
      <c r="S18" s="238"/>
      <c r="T18" s="238"/>
      <c r="U18" s="238"/>
      <c r="V18" s="238"/>
      <c r="W18" s="238"/>
      <c r="X18" s="238"/>
      <c r="Y18" s="238"/>
      <c r="Z18" s="239"/>
      <c r="AA18" s="239"/>
      <c r="AB18" s="239"/>
      <c r="AC18" s="239"/>
      <c r="AD18" s="239"/>
      <c r="AE18" s="239"/>
      <c r="AF18" s="239"/>
      <c r="AG18" s="239"/>
      <c r="AH18" s="239"/>
      <c r="AI18" s="239"/>
      <c r="AJ18" s="239"/>
      <c r="AK18" s="239"/>
      <c r="AL18" s="246" t="s">
        <v>7</v>
      </c>
      <c r="AM18" s="247"/>
      <c r="AN18" s="247"/>
      <c r="AO18" s="247"/>
      <c r="AP18" s="247"/>
      <c r="AQ18" s="248"/>
    </row>
    <row r="19" spans="1:43" ht="7.5" customHeight="1">
      <c r="B19" s="191"/>
      <c r="C19" s="118"/>
      <c r="D19" s="118"/>
      <c r="E19" s="118"/>
      <c r="F19" s="118"/>
      <c r="G19" s="118"/>
      <c r="H19" s="118"/>
      <c r="I19" s="192"/>
      <c r="J19" s="243" t="s">
        <v>170</v>
      </c>
      <c r="K19" s="244"/>
      <c r="L19" s="243" t="s">
        <v>170</v>
      </c>
      <c r="M19" s="245"/>
      <c r="N19" s="245"/>
      <c r="O19" s="245"/>
      <c r="P19" s="245"/>
      <c r="Q19" s="244"/>
      <c r="R19" s="214"/>
      <c r="S19" s="214"/>
      <c r="T19" s="214"/>
      <c r="U19" s="214"/>
      <c r="V19" s="214"/>
      <c r="W19" s="214"/>
      <c r="X19" s="214"/>
      <c r="Y19" s="214"/>
      <c r="Z19" s="162"/>
      <c r="AA19" s="162"/>
      <c r="AB19" s="162"/>
      <c r="AC19" s="162"/>
      <c r="AD19" s="162"/>
      <c r="AE19" s="162"/>
      <c r="AF19" s="162"/>
      <c r="AG19" s="162"/>
      <c r="AH19" s="162"/>
      <c r="AI19" s="162"/>
      <c r="AJ19" s="162"/>
      <c r="AK19" s="162"/>
      <c r="AL19" s="246" t="s">
        <v>8</v>
      </c>
      <c r="AM19" s="247"/>
      <c r="AN19" s="247"/>
      <c r="AO19" s="247"/>
      <c r="AP19" s="247"/>
      <c r="AQ19" s="248"/>
    </row>
    <row r="20" spans="1:43" ht="7.5" customHeight="1">
      <c r="B20" s="191"/>
      <c r="C20" s="118"/>
      <c r="D20" s="118"/>
      <c r="E20" s="118"/>
      <c r="F20" s="118"/>
      <c r="G20" s="118"/>
      <c r="H20" s="118"/>
      <c r="I20" s="192"/>
      <c r="J20" s="243"/>
      <c r="K20" s="244"/>
      <c r="L20" s="243"/>
      <c r="M20" s="245"/>
      <c r="N20" s="245"/>
      <c r="O20" s="245"/>
      <c r="P20" s="245"/>
      <c r="Q20" s="244"/>
      <c r="R20" s="214"/>
      <c r="S20" s="214"/>
      <c r="T20" s="214"/>
      <c r="U20" s="214"/>
      <c r="V20" s="214"/>
      <c r="W20" s="214"/>
      <c r="X20" s="214"/>
      <c r="Y20" s="214"/>
      <c r="Z20" s="162"/>
      <c r="AA20" s="162"/>
      <c r="AB20" s="162"/>
      <c r="AC20" s="162"/>
      <c r="AD20" s="162"/>
      <c r="AE20" s="162"/>
      <c r="AF20" s="162"/>
      <c r="AG20" s="162"/>
      <c r="AH20" s="162"/>
      <c r="AI20" s="162"/>
      <c r="AJ20" s="162"/>
      <c r="AK20" s="162"/>
      <c r="AL20" s="246"/>
      <c r="AM20" s="247"/>
      <c r="AN20" s="247"/>
      <c r="AO20" s="247"/>
      <c r="AP20" s="247"/>
      <c r="AQ20" s="248"/>
    </row>
    <row r="21" spans="1:43" ht="15" customHeight="1">
      <c r="A21" s="49">
        <v>1</v>
      </c>
      <c r="B21" s="193"/>
      <c r="C21" s="194"/>
      <c r="D21" s="194"/>
      <c r="E21" s="194"/>
      <c r="F21" s="194"/>
      <c r="G21" s="194"/>
      <c r="H21" s="194"/>
      <c r="I21" s="195"/>
      <c r="J21" s="256" t="s">
        <v>171</v>
      </c>
      <c r="K21" s="257"/>
      <c r="L21" s="85"/>
      <c r="M21" s="263" t="s">
        <v>172</v>
      </c>
      <c r="N21" s="263"/>
      <c r="O21" s="263"/>
      <c r="P21" s="263"/>
      <c r="Q21" s="264"/>
      <c r="R21" s="214"/>
      <c r="S21" s="214"/>
      <c r="T21" s="214"/>
      <c r="U21" s="214"/>
      <c r="V21" s="214"/>
      <c r="W21" s="214"/>
      <c r="X21" s="214"/>
      <c r="Y21" s="214"/>
      <c r="Z21" s="162"/>
      <c r="AA21" s="162"/>
      <c r="AB21" s="162"/>
      <c r="AC21" s="162"/>
      <c r="AD21" s="162"/>
      <c r="AE21" s="162"/>
      <c r="AF21" s="162"/>
      <c r="AG21" s="162"/>
      <c r="AH21" s="162"/>
      <c r="AI21" s="162"/>
      <c r="AJ21" s="162"/>
      <c r="AK21" s="162"/>
      <c r="AL21" s="260" t="s">
        <v>9</v>
      </c>
      <c r="AM21" s="261"/>
      <c r="AN21" s="261"/>
      <c r="AO21" s="261"/>
      <c r="AP21" s="261"/>
      <c r="AQ21" s="262"/>
    </row>
    <row r="22" spans="1:43" ht="15" customHeight="1">
      <c r="B22" s="217"/>
      <c r="C22" s="218"/>
      <c r="D22" s="218"/>
      <c r="E22" s="218"/>
      <c r="F22" s="218"/>
      <c r="G22" s="218"/>
      <c r="H22" s="218"/>
      <c r="I22" s="219"/>
      <c r="J22" s="234" t="s">
        <v>168</v>
      </c>
      <c r="K22" s="235"/>
      <c r="L22" s="86"/>
      <c r="M22" s="236" t="s">
        <v>169</v>
      </c>
      <c r="N22" s="236"/>
      <c r="O22" s="236"/>
      <c r="P22" s="236"/>
      <c r="Q22" s="237"/>
      <c r="R22" s="238"/>
      <c r="S22" s="238"/>
      <c r="T22" s="238"/>
      <c r="U22" s="238"/>
      <c r="V22" s="238"/>
      <c r="W22" s="238"/>
      <c r="X22" s="238"/>
      <c r="Y22" s="238"/>
      <c r="Z22" s="239"/>
      <c r="AA22" s="239"/>
      <c r="AB22" s="239"/>
      <c r="AC22" s="239"/>
      <c r="AD22" s="239"/>
      <c r="AE22" s="239"/>
      <c r="AF22" s="239"/>
      <c r="AG22" s="239"/>
      <c r="AH22" s="239"/>
      <c r="AI22" s="239"/>
      <c r="AJ22" s="239"/>
      <c r="AK22" s="239"/>
      <c r="AL22" s="240" t="str">
        <f>$AL$18</f>
        <v>小選挙区</v>
      </c>
      <c r="AM22" s="241"/>
      <c r="AN22" s="241"/>
      <c r="AO22" s="241"/>
      <c r="AP22" s="241"/>
      <c r="AQ22" s="242"/>
    </row>
    <row r="23" spans="1:43" ht="7.5" customHeight="1">
      <c r="B23" s="191"/>
      <c r="C23" s="118"/>
      <c r="D23" s="118"/>
      <c r="E23" s="118"/>
      <c r="F23" s="118"/>
      <c r="G23" s="118"/>
      <c r="H23" s="118"/>
      <c r="I23" s="192"/>
      <c r="J23" s="243" t="s">
        <v>170</v>
      </c>
      <c r="K23" s="244"/>
      <c r="L23" s="243" t="s">
        <v>170</v>
      </c>
      <c r="M23" s="245"/>
      <c r="N23" s="245"/>
      <c r="O23" s="245"/>
      <c r="P23" s="245"/>
      <c r="Q23" s="244"/>
      <c r="R23" s="214"/>
      <c r="S23" s="214"/>
      <c r="T23" s="214"/>
      <c r="U23" s="214"/>
      <c r="V23" s="214"/>
      <c r="W23" s="214"/>
      <c r="X23" s="214"/>
      <c r="Y23" s="214"/>
      <c r="Z23" s="162"/>
      <c r="AA23" s="162"/>
      <c r="AB23" s="162"/>
      <c r="AC23" s="162"/>
      <c r="AD23" s="162"/>
      <c r="AE23" s="162"/>
      <c r="AF23" s="162"/>
      <c r="AG23" s="162"/>
      <c r="AH23" s="162"/>
      <c r="AI23" s="162"/>
      <c r="AJ23" s="162"/>
      <c r="AK23" s="162"/>
      <c r="AL23" s="246" t="str">
        <f>$AL$19</f>
        <v>比例代表</v>
      </c>
      <c r="AM23" s="247"/>
      <c r="AN23" s="247"/>
      <c r="AO23" s="247"/>
      <c r="AP23" s="247"/>
      <c r="AQ23" s="248"/>
    </row>
    <row r="24" spans="1:43" ht="7.5" customHeight="1">
      <c r="B24" s="191"/>
      <c r="C24" s="118"/>
      <c r="D24" s="118"/>
      <c r="E24" s="118"/>
      <c r="F24" s="118"/>
      <c r="G24" s="118"/>
      <c r="H24" s="118"/>
      <c r="I24" s="192"/>
      <c r="J24" s="243"/>
      <c r="K24" s="244"/>
      <c r="L24" s="243"/>
      <c r="M24" s="245"/>
      <c r="N24" s="245"/>
      <c r="O24" s="245"/>
      <c r="P24" s="245"/>
      <c r="Q24" s="244"/>
      <c r="R24" s="214"/>
      <c r="S24" s="214"/>
      <c r="T24" s="214"/>
      <c r="U24" s="214"/>
      <c r="V24" s="214"/>
      <c r="W24" s="214"/>
      <c r="X24" s="214"/>
      <c r="Y24" s="214"/>
      <c r="Z24" s="162"/>
      <c r="AA24" s="162"/>
      <c r="AB24" s="162"/>
      <c r="AC24" s="162"/>
      <c r="AD24" s="162"/>
      <c r="AE24" s="162"/>
      <c r="AF24" s="162"/>
      <c r="AG24" s="162"/>
      <c r="AH24" s="162"/>
      <c r="AI24" s="162"/>
      <c r="AJ24" s="162"/>
      <c r="AK24" s="162"/>
      <c r="AL24" s="246"/>
      <c r="AM24" s="247"/>
      <c r="AN24" s="247"/>
      <c r="AO24" s="247"/>
      <c r="AP24" s="247"/>
      <c r="AQ24" s="248"/>
    </row>
    <row r="25" spans="1:43" ht="15" customHeight="1">
      <c r="A25" s="49">
        <v>2</v>
      </c>
      <c r="B25" s="193"/>
      <c r="C25" s="194"/>
      <c r="D25" s="194"/>
      <c r="E25" s="194"/>
      <c r="F25" s="194"/>
      <c r="G25" s="194"/>
      <c r="H25" s="194"/>
      <c r="I25" s="195"/>
      <c r="J25" s="256" t="s">
        <v>171</v>
      </c>
      <c r="K25" s="257"/>
      <c r="L25" s="87"/>
      <c r="M25" s="258" t="s">
        <v>172</v>
      </c>
      <c r="N25" s="258"/>
      <c r="O25" s="258"/>
      <c r="P25" s="258"/>
      <c r="Q25" s="259"/>
      <c r="R25" s="214"/>
      <c r="S25" s="214"/>
      <c r="T25" s="214"/>
      <c r="U25" s="214"/>
      <c r="V25" s="214"/>
      <c r="W25" s="214"/>
      <c r="X25" s="214"/>
      <c r="Y25" s="214"/>
      <c r="Z25" s="162"/>
      <c r="AA25" s="162"/>
      <c r="AB25" s="162"/>
      <c r="AC25" s="162"/>
      <c r="AD25" s="162"/>
      <c r="AE25" s="162"/>
      <c r="AF25" s="162"/>
      <c r="AG25" s="162"/>
      <c r="AH25" s="162"/>
      <c r="AI25" s="162"/>
      <c r="AJ25" s="162"/>
      <c r="AK25" s="162"/>
      <c r="AL25" s="260" t="str">
        <f>$AL$21</f>
        <v>国民審査</v>
      </c>
      <c r="AM25" s="261"/>
      <c r="AN25" s="261"/>
      <c r="AO25" s="261"/>
      <c r="AP25" s="261"/>
      <c r="AQ25" s="262"/>
    </row>
    <row r="26" spans="1:43" ht="15" customHeight="1">
      <c r="B26" s="217"/>
      <c r="C26" s="218"/>
      <c r="D26" s="218"/>
      <c r="E26" s="218"/>
      <c r="F26" s="218"/>
      <c r="G26" s="218"/>
      <c r="H26" s="218"/>
      <c r="I26" s="219"/>
      <c r="J26" s="234" t="s">
        <v>168</v>
      </c>
      <c r="K26" s="235"/>
      <c r="L26" s="86"/>
      <c r="M26" s="236" t="s">
        <v>169</v>
      </c>
      <c r="N26" s="236"/>
      <c r="O26" s="236"/>
      <c r="P26" s="236"/>
      <c r="Q26" s="237"/>
      <c r="R26" s="238"/>
      <c r="S26" s="238"/>
      <c r="T26" s="238"/>
      <c r="U26" s="238"/>
      <c r="V26" s="238"/>
      <c r="W26" s="238"/>
      <c r="X26" s="238"/>
      <c r="Y26" s="238"/>
      <c r="Z26" s="239"/>
      <c r="AA26" s="239"/>
      <c r="AB26" s="239"/>
      <c r="AC26" s="239"/>
      <c r="AD26" s="239"/>
      <c r="AE26" s="239"/>
      <c r="AF26" s="239"/>
      <c r="AG26" s="239"/>
      <c r="AH26" s="239"/>
      <c r="AI26" s="239"/>
      <c r="AJ26" s="239"/>
      <c r="AK26" s="239"/>
      <c r="AL26" s="240" t="str">
        <f t="shared" ref="AL26" si="0">$AL$18</f>
        <v>小選挙区</v>
      </c>
      <c r="AM26" s="241"/>
      <c r="AN26" s="241"/>
      <c r="AO26" s="241"/>
      <c r="AP26" s="241"/>
      <c r="AQ26" s="242"/>
    </row>
    <row r="27" spans="1:43" ht="7.5" customHeight="1">
      <c r="B27" s="191"/>
      <c r="C27" s="118"/>
      <c r="D27" s="118"/>
      <c r="E27" s="118"/>
      <c r="F27" s="118"/>
      <c r="G27" s="118"/>
      <c r="H27" s="118"/>
      <c r="I27" s="192"/>
      <c r="J27" s="243" t="s">
        <v>170</v>
      </c>
      <c r="K27" s="244"/>
      <c r="L27" s="243" t="s">
        <v>170</v>
      </c>
      <c r="M27" s="245"/>
      <c r="N27" s="245"/>
      <c r="O27" s="245"/>
      <c r="P27" s="245"/>
      <c r="Q27" s="244"/>
      <c r="R27" s="214"/>
      <c r="S27" s="214"/>
      <c r="T27" s="214"/>
      <c r="U27" s="214"/>
      <c r="V27" s="214"/>
      <c r="W27" s="214"/>
      <c r="X27" s="214"/>
      <c r="Y27" s="214"/>
      <c r="Z27" s="162"/>
      <c r="AA27" s="162"/>
      <c r="AB27" s="162"/>
      <c r="AC27" s="162"/>
      <c r="AD27" s="162"/>
      <c r="AE27" s="162"/>
      <c r="AF27" s="162"/>
      <c r="AG27" s="162"/>
      <c r="AH27" s="162"/>
      <c r="AI27" s="162"/>
      <c r="AJ27" s="162"/>
      <c r="AK27" s="162"/>
      <c r="AL27" s="246" t="str">
        <f t="shared" ref="AL27" si="1">$AL$19</f>
        <v>比例代表</v>
      </c>
      <c r="AM27" s="247"/>
      <c r="AN27" s="247"/>
      <c r="AO27" s="247"/>
      <c r="AP27" s="247"/>
      <c r="AQ27" s="248"/>
    </row>
    <row r="28" spans="1:43" ht="7.5" customHeight="1">
      <c r="B28" s="191"/>
      <c r="C28" s="118"/>
      <c r="D28" s="118"/>
      <c r="E28" s="118"/>
      <c r="F28" s="118"/>
      <c r="G28" s="118"/>
      <c r="H28" s="118"/>
      <c r="I28" s="192"/>
      <c r="J28" s="243"/>
      <c r="K28" s="244"/>
      <c r="L28" s="243"/>
      <c r="M28" s="245"/>
      <c r="N28" s="245"/>
      <c r="O28" s="245"/>
      <c r="P28" s="245"/>
      <c r="Q28" s="244"/>
      <c r="R28" s="214"/>
      <c r="S28" s="214"/>
      <c r="T28" s="214"/>
      <c r="U28" s="214"/>
      <c r="V28" s="214"/>
      <c r="W28" s="214"/>
      <c r="X28" s="214"/>
      <c r="Y28" s="214"/>
      <c r="Z28" s="162"/>
      <c r="AA28" s="162"/>
      <c r="AB28" s="162"/>
      <c r="AC28" s="162"/>
      <c r="AD28" s="162"/>
      <c r="AE28" s="162"/>
      <c r="AF28" s="162"/>
      <c r="AG28" s="162"/>
      <c r="AH28" s="162"/>
      <c r="AI28" s="162"/>
      <c r="AJ28" s="162"/>
      <c r="AK28" s="162"/>
      <c r="AL28" s="246"/>
      <c r="AM28" s="247"/>
      <c r="AN28" s="247"/>
      <c r="AO28" s="247"/>
      <c r="AP28" s="247"/>
      <c r="AQ28" s="248"/>
    </row>
    <row r="29" spans="1:43" ht="15" customHeight="1">
      <c r="A29" s="49">
        <v>3</v>
      </c>
      <c r="B29" s="193"/>
      <c r="C29" s="194"/>
      <c r="D29" s="194"/>
      <c r="E29" s="194"/>
      <c r="F29" s="194"/>
      <c r="G29" s="194"/>
      <c r="H29" s="194"/>
      <c r="I29" s="195"/>
      <c r="J29" s="256" t="s">
        <v>171</v>
      </c>
      <c r="K29" s="257"/>
      <c r="L29" s="87"/>
      <c r="M29" s="258" t="s">
        <v>172</v>
      </c>
      <c r="N29" s="258"/>
      <c r="O29" s="258"/>
      <c r="P29" s="258"/>
      <c r="Q29" s="259"/>
      <c r="R29" s="214"/>
      <c r="S29" s="214"/>
      <c r="T29" s="214"/>
      <c r="U29" s="214"/>
      <c r="V29" s="214"/>
      <c r="W29" s="214"/>
      <c r="X29" s="214"/>
      <c r="Y29" s="214"/>
      <c r="Z29" s="162"/>
      <c r="AA29" s="162"/>
      <c r="AB29" s="162"/>
      <c r="AC29" s="162"/>
      <c r="AD29" s="162"/>
      <c r="AE29" s="162"/>
      <c r="AF29" s="162"/>
      <c r="AG29" s="162"/>
      <c r="AH29" s="162"/>
      <c r="AI29" s="162"/>
      <c r="AJ29" s="162"/>
      <c r="AK29" s="162"/>
      <c r="AL29" s="260" t="str">
        <f t="shared" ref="AL29" si="2">$AL$21</f>
        <v>国民審査</v>
      </c>
      <c r="AM29" s="261"/>
      <c r="AN29" s="261"/>
      <c r="AO29" s="261"/>
      <c r="AP29" s="261"/>
      <c r="AQ29" s="262"/>
    </row>
    <row r="30" spans="1:43" ht="15" customHeight="1">
      <c r="B30" s="217"/>
      <c r="C30" s="218"/>
      <c r="D30" s="218"/>
      <c r="E30" s="218"/>
      <c r="F30" s="218"/>
      <c r="G30" s="218"/>
      <c r="H30" s="218"/>
      <c r="I30" s="219"/>
      <c r="J30" s="234" t="s">
        <v>168</v>
      </c>
      <c r="K30" s="235"/>
      <c r="L30" s="86"/>
      <c r="M30" s="236" t="s">
        <v>169</v>
      </c>
      <c r="N30" s="236"/>
      <c r="O30" s="236"/>
      <c r="P30" s="236"/>
      <c r="Q30" s="237"/>
      <c r="R30" s="238"/>
      <c r="S30" s="238"/>
      <c r="T30" s="238"/>
      <c r="U30" s="238"/>
      <c r="V30" s="238"/>
      <c r="W30" s="238"/>
      <c r="X30" s="238"/>
      <c r="Y30" s="238"/>
      <c r="Z30" s="239"/>
      <c r="AA30" s="239"/>
      <c r="AB30" s="239"/>
      <c r="AC30" s="239"/>
      <c r="AD30" s="239"/>
      <c r="AE30" s="239"/>
      <c r="AF30" s="239"/>
      <c r="AG30" s="239"/>
      <c r="AH30" s="239"/>
      <c r="AI30" s="239"/>
      <c r="AJ30" s="239"/>
      <c r="AK30" s="239"/>
      <c r="AL30" s="240" t="str">
        <f t="shared" ref="AL30" si="3">$AL$18</f>
        <v>小選挙区</v>
      </c>
      <c r="AM30" s="241"/>
      <c r="AN30" s="241"/>
      <c r="AO30" s="241"/>
      <c r="AP30" s="241"/>
      <c r="AQ30" s="242"/>
    </row>
    <row r="31" spans="1:43" ht="7.5" customHeight="1">
      <c r="B31" s="191"/>
      <c r="C31" s="118"/>
      <c r="D31" s="118"/>
      <c r="E31" s="118"/>
      <c r="F31" s="118"/>
      <c r="G31" s="118"/>
      <c r="H31" s="118"/>
      <c r="I31" s="192"/>
      <c r="J31" s="243" t="s">
        <v>170</v>
      </c>
      <c r="K31" s="244"/>
      <c r="L31" s="243" t="s">
        <v>170</v>
      </c>
      <c r="M31" s="245"/>
      <c r="N31" s="245"/>
      <c r="O31" s="245"/>
      <c r="P31" s="245"/>
      <c r="Q31" s="244"/>
      <c r="R31" s="214"/>
      <c r="S31" s="214"/>
      <c r="T31" s="214"/>
      <c r="U31" s="214"/>
      <c r="V31" s="214"/>
      <c r="W31" s="214"/>
      <c r="X31" s="214"/>
      <c r="Y31" s="214"/>
      <c r="Z31" s="162"/>
      <c r="AA31" s="162"/>
      <c r="AB31" s="162"/>
      <c r="AC31" s="162"/>
      <c r="AD31" s="162"/>
      <c r="AE31" s="162"/>
      <c r="AF31" s="162"/>
      <c r="AG31" s="162"/>
      <c r="AH31" s="162"/>
      <c r="AI31" s="162"/>
      <c r="AJ31" s="162"/>
      <c r="AK31" s="162"/>
      <c r="AL31" s="246" t="str">
        <f t="shared" ref="AL31" si="4">$AL$19</f>
        <v>比例代表</v>
      </c>
      <c r="AM31" s="247"/>
      <c r="AN31" s="247"/>
      <c r="AO31" s="247"/>
      <c r="AP31" s="247"/>
      <c r="AQ31" s="248"/>
    </row>
    <row r="32" spans="1:43" ht="7.5" customHeight="1">
      <c r="B32" s="191"/>
      <c r="C32" s="118"/>
      <c r="D32" s="118"/>
      <c r="E32" s="118"/>
      <c r="F32" s="118"/>
      <c r="G32" s="118"/>
      <c r="H32" s="118"/>
      <c r="I32" s="192"/>
      <c r="J32" s="243"/>
      <c r="K32" s="244"/>
      <c r="L32" s="243"/>
      <c r="M32" s="245"/>
      <c r="N32" s="245"/>
      <c r="O32" s="245"/>
      <c r="P32" s="245"/>
      <c r="Q32" s="244"/>
      <c r="R32" s="214"/>
      <c r="S32" s="214"/>
      <c r="T32" s="214"/>
      <c r="U32" s="214"/>
      <c r="V32" s="214"/>
      <c r="W32" s="214"/>
      <c r="X32" s="214"/>
      <c r="Y32" s="214"/>
      <c r="Z32" s="162"/>
      <c r="AA32" s="162"/>
      <c r="AB32" s="162"/>
      <c r="AC32" s="162"/>
      <c r="AD32" s="162"/>
      <c r="AE32" s="162"/>
      <c r="AF32" s="162"/>
      <c r="AG32" s="162"/>
      <c r="AH32" s="162"/>
      <c r="AI32" s="162"/>
      <c r="AJ32" s="162"/>
      <c r="AK32" s="162"/>
      <c r="AL32" s="246"/>
      <c r="AM32" s="247"/>
      <c r="AN32" s="247"/>
      <c r="AO32" s="247"/>
      <c r="AP32" s="247"/>
      <c r="AQ32" s="248"/>
    </row>
    <row r="33" spans="1:43" ht="15" customHeight="1">
      <c r="A33" s="49">
        <v>4</v>
      </c>
      <c r="B33" s="193"/>
      <c r="C33" s="194"/>
      <c r="D33" s="194"/>
      <c r="E33" s="194"/>
      <c r="F33" s="194"/>
      <c r="G33" s="194"/>
      <c r="H33" s="194"/>
      <c r="I33" s="195"/>
      <c r="J33" s="256" t="s">
        <v>171</v>
      </c>
      <c r="K33" s="257"/>
      <c r="L33" s="87"/>
      <c r="M33" s="258" t="s">
        <v>172</v>
      </c>
      <c r="N33" s="258"/>
      <c r="O33" s="258"/>
      <c r="P33" s="258"/>
      <c r="Q33" s="259"/>
      <c r="R33" s="214"/>
      <c r="S33" s="214"/>
      <c r="T33" s="214"/>
      <c r="U33" s="214"/>
      <c r="V33" s="214"/>
      <c r="W33" s="214"/>
      <c r="X33" s="214"/>
      <c r="Y33" s="214"/>
      <c r="Z33" s="162"/>
      <c r="AA33" s="162"/>
      <c r="AB33" s="162"/>
      <c r="AC33" s="162"/>
      <c r="AD33" s="162"/>
      <c r="AE33" s="162"/>
      <c r="AF33" s="162"/>
      <c r="AG33" s="162"/>
      <c r="AH33" s="162"/>
      <c r="AI33" s="162"/>
      <c r="AJ33" s="162"/>
      <c r="AK33" s="162"/>
      <c r="AL33" s="260" t="str">
        <f t="shared" ref="AL33" si="5">$AL$21</f>
        <v>国民審査</v>
      </c>
      <c r="AM33" s="261"/>
      <c r="AN33" s="261"/>
      <c r="AO33" s="261"/>
      <c r="AP33" s="261"/>
      <c r="AQ33" s="262"/>
    </row>
    <row r="34" spans="1:43" ht="15" customHeight="1">
      <c r="B34" s="217"/>
      <c r="C34" s="218"/>
      <c r="D34" s="218"/>
      <c r="E34" s="218"/>
      <c r="F34" s="218"/>
      <c r="G34" s="218"/>
      <c r="H34" s="218"/>
      <c r="I34" s="219"/>
      <c r="J34" s="234" t="s">
        <v>168</v>
      </c>
      <c r="K34" s="235"/>
      <c r="L34" s="86"/>
      <c r="M34" s="236" t="s">
        <v>169</v>
      </c>
      <c r="N34" s="236"/>
      <c r="O34" s="236"/>
      <c r="P34" s="236"/>
      <c r="Q34" s="237"/>
      <c r="R34" s="238"/>
      <c r="S34" s="238"/>
      <c r="T34" s="238"/>
      <c r="U34" s="238"/>
      <c r="V34" s="238"/>
      <c r="W34" s="238"/>
      <c r="X34" s="238"/>
      <c r="Y34" s="238"/>
      <c r="Z34" s="239"/>
      <c r="AA34" s="239"/>
      <c r="AB34" s="239"/>
      <c r="AC34" s="239"/>
      <c r="AD34" s="239"/>
      <c r="AE34" s="239"/>
      <c r="AF34" s="239"/>
      <c r="AG34" s="239"/>
      <c r="AH34" s="239"/>
      <c r="AI34" s="239"/>
      <c r="AJ34" s="239"/>
      <c r="AK34" s="239"/>
      <c r="AL34" s="240" t="str">
        <f t="shared" ref="AL34" si="6">$AL$18</f>
        <v>小選挙区</v>
      </c>
      <c r="AM34" s="241"/>
      <c r="AN34" s="241"/>
      <c r="AO34" s="241"/>
      <c r="AP34" s="241"/>
      <c r="AQ34" s="242"/>
    </row>
    <row r="35" spans="1:43" ht="7.5" customHeight="1">
      <c r="B35" s="191"/>
      <c r="C35" s="118"/>
      <c r="D35" s="118"/>
      <c r="E35" s="118"/>
      <c r="F35" s="118"/>
      <c r="G35" s="118"/>
      <c r="H35" s="118"/>
      <c r="I35" s="192"/>
      <c r="J35" s="243" t="s">
        <v>170</v>
      </c>
      <c r="K35" s="244"/>
      <c r="L35" s="243" t="s">
        <v>170</v>
      </c>
      <c r="M35" s="245"/>
      <c r="N35" s="245"/>
      <c r="O35" s="245"/>
      <c r="P35" s="245"/>
      <c r="Q35" s="244"/>
      <c r="R35" s="214"/>
      <c r="S35" s="214"/>
      <c r="T35" s="214"/>
      <c r="U35" s="214"/>
      <c r="V35" s="214"/>
      <c r="W35" s="214"/>
      <c r="X35" s="214"/>
      <c r="Y35" s="214"/>
      <c r="Z35" s="162"/>
      <c r="AA35" s="162"/>
      <c r="AB35" s="162"/>
      <c r="AC35" s="162"/>
      <c r="AD35" s="162"/>
      <c r="AE35" s="162"/>
      <c r="AF35" s="162"/>
      <c r="AG35" s="162"/>
      <c r="AH35" s="162"/>
      <c r="AI35" s="162"/>
      <c r="AJ35" s="162"/>
      <c r="AK35" s="162"/>
      <c r="AL35" s="246" t="str">
        <f t="shared" ref="AL35" si="7">$AL$19</f>
        <v>比例代表</v>
      </c>
      <c r="AM35" s="247"/>
      <c r="AN35" s="247"/>
      <c r="AO35" s="247"/>
      <c r="AP35" s="247"/>
      <c r="AQ35" s="248"/>
    </row>
    <row r="36" spans="1:43" ht="7.5" customHeight="1">
      <c r="B36" s="191"/>
      <c r="C36" s="118"/>
      <c r="D36" s="118"/>
      <c r="E36" s="118"/>
      <c r="F36" s="118"/>
      <c r="G36" s="118"/>
      <c r="H36" s="118"/>
      <c r="I36" s="192"/>
      <c r="J36" s="243"/>
      <c r="K36" s="244"/>
      <c r="L36" s="243"/>
      <c r="M36" s="245"/>
      <c r="N36" s="245"/>
      <c r="O36" s="245"/>
      <c r="P36" s="245"/>
      <c r="Q36" s="244"/>
      <c r="R36" s="214"/>
      <c r="S36" s="214"/>
      <c r="T36" s="214"/>
      <c r="U36" s="214"/>
      <c r="V36" s="214"/>
      <c r="W36" s="214"/>
      <c r="X36" s="214"/>
      <c r="Y36" s="214"/>
      <c r="Z36" s="162"/>
      <c r="AA36" s="162"/>
      <c r="AB36" s="162"/>
      <c r="AC36" s="162"/>
      <c r="AD36" s="162"/>
      <c r="AE36" s="162"/>
      <c r="AF36" s="162"/>
      <c r="AG36" s="162"/>
      <c r="AH36" s="162"/>
      <c r="AI36" s="162"/>
      <c r="AJ36" s="162"/>
      <c r="AK36" s="162"/>
      <c r="AL36" s="246"/>
      <c r="AM36" s="247"/>
      <c r="AN36" s="247"/>
      <c r="AO36" s="247"/>
      <c r="AP36" s="247"/>
      <c r="AQ36" s="248"/>
    </row>
    <row r="37" spans="1:43" ht="15" customHeight="1">
      <c r="A37" s="49">
        <v>5</v>
      </c>
      <c r="B37" s="193"/>
      <c r="C37" s="194"/>
      <c r="D37" s="194"/>
      <c r="E37" s="194"/>
      <c r="F37" s="194"/>
      <c r="G37" s="194"/>
      <c r="H37" s="194"/>
      <c r="I37" s="195"/>
      <c r="J37" s="256" t="s">
        <v>171</v>
      </c>
      <c r="K37" s="257"/>
      <c r="L37" s="87"/>
      <c r="M37" s="258" t="s">
        <v>172</v>
      </c>
      <c r="N37" s="258"/>
      <c r="O37" s="258"/>
      <c r="P37" s="258"/>
      <c r="Q37" s="259"/>
      <c r="R37" s="214"/>
      <c r="S37" s="214"/>
      <c r="T37" s="214"/>
      <c r="U37" s="214"/>
      <c r="V37" s="214"/>
      <c r="W37" s="214"/>
      <c r="X37" s="214"/>
      <c r="Y37" s="214"/>
      <c r="Z37" s="162"/>
      <c r="AA37" s="162"/>
      <c r="AB37" s="162"/>
      <c r="AC37" s="162"/>
      <c r="AD37" s="162"/>
      <c r="AE37" s="162"/>
      <c r="AF37" s="162"/>
      <c r="AG37" s="162"/>
      <c r="AH37" s="162"/>
      <c r="AI37" s="162"/>
      <c r="AJ37" s="162"/>
      <c r="AK37" s="162"/>
      <c r="AL37" s="260" t="str">
        <f t="shared" ref="AL37" si="8">$AL$21</f>
        <v>国民審査</v>
      </c>
      <c r="AM37" s="261"/>
      <c r="AN37" s="261"/>
      <c r="AO37" s="261"/>
      <c r="AP37" s="261"/>
      <c r="AQ37" s="262"/>
    </row>
    <row r="38" spans="1:43" ht="15" customHeight="1">
      <c r="B38" s="217"/>
      <c r="C38" s="218"/>
      <c r="D38" s="218"/>
      <c r="E38" s="218"/>
      <c r="F38" s="218"/>
      <c r="G38" s="218"/>
      <c r="H38" s="218"/>
      <c r="I38" s="219"/>
      <c r="J38" s="234" t="s">
        <v>168</v>
      </c>
      <c r="K38" s="235"/>
      <c r="L38" s="86"/>
      <c r="M38" s="236" t="s">
        <v>169</v>
      </c>
      <c r="N38" s="236"/>
      <c r="O38" s="236"/>
      <c r="P38" s="236"/>
      <c r="Q38" s="237"/>
      <c r="R38" s="238"/>
      <c r="S38" s="238"/>
      <c r="T38" s="238"/>
      <c r="U38" s="238"/>
      <c r="V38" s="238"/>
      <c r="W38" s="238"/>
      <c r="X38" s="238"/>
      <c r="Y38" s="238"/>
      <c r="Z38" s="239"/>
      <c r="AA38" s="239"/>
      <c r="AB38" s="239"/>
      <c r="AC38" s="239"/>
      <c r="AD38" s="239"/>
      <c r="AE38" s="239"/>
      <c r="AF38" s="239"/>
      <c r="AG38" s="239"/>
      <c r="AH38" s="239"/>
      <c r="AI38" s="239"/>
      <c r="AJ38" s="239"/>
      <c r="AK38" s="239"/>
      <c r="AL38" s="240" t="str">
        <f t="shared" ref="AL38" si="9">$AL$18</f>
        <v>小選挙区</v>
      </c>
      <c r="AM38" s="241"/>
      <c r="AN38" s="241"/>
      <c r="AO38" s="241"/>
      <c r="AP38" s="241"/>
      <c r="AQ38" s="242"/>
    </row>
    <row r="39" spans="1:43" ht="7.5" customHeight="1">
      <c r="B39" s="191"/>
      <c r="C39" s="118"/>
      <c r="D39" s="118"/>
      <c r="E39" s="118"/>
      <c r="F39" s="118"/>
      <c r="G39" s="118"/>
      <c r="H39" s="118"/>
      <c r="I39" s="192"/>
      <c r="J39" s="243" t="s">
        <v>170</v>
      </c>
      <c r="K39" s="244"/>
      <c r="L39" s="243" t="s">
        <v>170</v>
      </c>
      <c r="M39" s="245"/>
      <c r="N39" s="245"/>
      <c r="O39" s="245"/>
      <c r="P39" s="245"/>
      <c r="Q39" s="244"/>
      <c r="R39" s="214"/>
      <c r="S39" s="214"/>
      <c r="T39" s="214"/>
      <c r="U39" s="214"/>
      <c r="V39" s="214"/>
      <c r="W39" s="214"/>
      <c r="X39" s="214"/>
      <c r="Y39" s="214"/>
      <c r="Z39" s="162"/>
      <c r="AA39" s="162"/>
      <c r="AB39" s="162"/>
      <c r="AC39" s="162"/>
      <c r="AD39" s="162"/>
      <c r="AE39" s="162"/>
      <c r="AF39" s="162"/>
      <c r="AG39" s="162"/>
      <c r="AH39" s="162"/>
      <c r="AI39" s="162"/>
      <c r="AJ39" s="162"/>
      <c r="AK39" s="162"/>
      <c r="AL39" s="246" t="str">
        <f t="shared" ref="AL39" si="10">$AL$19</f>
        <v>比例代表</v>
      </c>
      <c r="AM39" s="247"/>
      <c r="AN39" s="247"/>
      <c r="AO39" s="247"/>
      <c r="AP39" s="247"/>
      <c r="AQ39" s="248"/>
    </row>
    <row r="40" spans="1:43" ht="7.5" customHeight="1">
      <c r="B40" s="191"/>
      <c r="C40" s="118"/>
      <c r="D40" s="118"/>
      <c r="E40" s="118"/>
      <c r="F40" s="118"/>
      <c r="G40" s="118"/>
      <c r="H40" s="118"/>
      <c r="I40" s="192"/>
      <c r="J40" s="243"/>
      <c r="K40" s="244"/>
      <c r="L40" s="243"/>
      <c r="M40" s="245"/>
      <c r="N40" s="245"/>
      <c r="O40" s="245"/>
      <c r="P40" s="245"/>
      <c r="Q40" s="244"/>
      <c r="R40" s="214"/>
      <c r="S40" s="214"/>
      <c r="T40" s="214"/>
      <c r="U40" s="214"/>
      <c r="V40" s="214"/>
      <c r="W40" s="214"/>
      <c r="X40" s="214"/>
      <c r="Y40" s="214"/>
      <c r="Z40" s="162"/>
      <c r="AA40" s="162"/>
      <c r="AB40" s="162"/>
      <c r="AC40" s="162"/>
      <c r="AD40" s="162"/>
      <c r="AE40" s="162"/>
      <c r="AF40" s="162"/>
      <c r="AG40" s="162"/>
      <c r="AH40" s="162"/>
      <c r="AI40" s="162"/>
      <c r="AJ40" s="162"/>
      <c r="AK40" s="162"/>
      <c r="AL40" s="246"/>
      <c r="AM40" s="247"/>
      <c r="AN40" s="247"/>
      <c r="AO40" s="247"/>
      <c r="AP40" s="247"/>
      <c r="AQ40" s="248"/>
    </row>
    <row r="41" spans="1:43" ht="15" customHeight="1">
      <c r="A41" s="49">
        <v>6</v>
      </c>
      <c r="B41" s="193"/>
      <c r="C41" s="194"/>
      <c r="D41" s="194"/>
      <c r="E41" s="194"/>
      <c r="F41" s="194"/>
      <c r="G41" s="194"/>
      <c r="H41" s="194"/>
      <c r="I41" s="195"/>
      <c r="J41" s="256" t="s">
        <v>171</v>
      </c>
      <c r="K41" s="257"/>
      <c r="L41" s="87"/>
      <c r="M41" s="258" t="s">
        <v>172</v>
      </c>
      <c r="N41" s="258"/>
      <c r="O41" s="258"/>
      <c r="P41" s="258"/>
      <c r="Q41" s="259"/>
      <c r="R41" s="214"/>
      <c r="S41" s="214"/>
      <c r="T41" s="214"/>
      <c r="U41" s="214"/>
      <c r="V41" s="214"/>
      <c r="W41" s="214"/>
      <c r="X41" s="214"/>
      <c r="Y41" s="214"/>
      <c r="Z41" s="162"/>
      <c r="AA41" s="162"/>
      <c r="AB41" s="162"/>
      <c r="AC41" s="162"/>
      <c r="AD41" s="162"/>
      <c r="AE41" s="162"/>
      <c r="AF41" s="162"/>
      <c r="AG41" s="162"/>
      <c r="AH41" s="162"/>
      <c r="AI41" s="162"/>
      <c r="AJ41" s="162"/>
      <c r="AK41" s="162"/>
      <c r="AL41" s="260" t="str">
        <f t="shared" ref="AL41" si="11">$AL$21</f>
        <v>国民審査</v>
      </c>
      <c r="AM41" s="261"/>
      <c r="AN41" s="261"/>
      <c r="AO41" s="261"/>
      <c r="AP41" s="261"/>
      <c r="AQ41" s="262"/>
    </row>
    <row r="42" spans="1:43" ht="15" customHeight="1">
      <c r="B42" s="217"/>
      <c r="C42" s="218"/>
      <c r="D42" s="218"/>
      <c r="E42" s="218"/>
      <c r="F42" s="218"/>
      <c r="G42" s="218"/>
      <c r="H42" s="218"/>
      <c r="I42" s="219"/>
      <c r="J42" s="234" t="s">
        <v>168</v>
      </c>
      <c r="K42" s="235"/>
      <c r="L42" s="86"/>
      <c r="M42" s="236" t="s">
        <v>169</v>
      </c>
      <c r="N42" s="236"/>
      <c r="O42" s="236"/>
      <c r="P42" s="236"/>
      <c r="Q42" s="237"/>
      <c r="R42" s="238"/>
      <c r="S42" s="238"/>
      <c r="T42" s="238"/>
      <c r="U42" s="238"/>
      <c r="V42" s="238"/>
      <c r="W42" s="238"/>
      <c r="X42" s="238"/>
      <c r="Y42" s="238"/>
      <c r="Z42" s="239"/>
      <c r="AA42" s="239"/>
      <c r="AB42" s="239"/>
      <c r="AC42" s="239"/>
      <c r="AD42" s="239"/>
      <c r="AE42" s="239"/>
      <c r="AF42" s="239"/>
      <c r="AG42" s="239"/>
      <c r="AH42" s="239"/>
      <c r="AI42" s="239"/>
      <c r="AJ42" s="239"/>
      <c r="AK42" s="239"/>
      <c r="AL42" s="240" t="str">
        <f t="shared" ref="AL42" si="12">$AL$18</f>
        <v>小選挙区</v>
      </c>
      <c r="AM42" s="241"/>
      <c r="AN42" s="241"/>
      <c r="AO42" s="241"/>
      <c r="AP42" s="241"/>
      <c r="AQ42" s="242"/>
    </row>
    <row r="43" spans="1:43" ht="7.5" customHeight="1">
      <c r="B43" s="191"/>
      <c r="C43" s="118"/>
      <c r="D43" s="118"/>
      <c r="E43" s="118"/>
      <c r="F43" s="118"/>
      <c r="G43" s="118"/>
      <c r="H43" s="118"/>
      <c r="I43" s="192"/>
      <c r="J43" s="243" t="s">
        <v>170</v>
      </c>
      <c r="K43" s="244"/>
      <c r="L43" s="243" t="s">
        <v>170</v>
      </c>
      <c r="M43" s="245"/>
      <c r="N43" s="245"/>
      <c r="O43" s="245"/>
      <c r="P43" s="245"/>
      <c r="Q43" s="244"/>
      <c r="R43" s="214"/>
      <c r="S43" s="214"/>
      <c r="T43" s="214"/>
      <c r="U43" s="214"/>
      <c r="V43" s="214"/>
      <c r="W43" s="214"/>
      <c r="X43" s="214"/>
      <c r="Y43" s="214"/>
      <c r="Z43" s="162"/>
      <c r="AA43" s="162"/>
      <c r="AB43" s="162"/>
      <c r="AC43" s="162"/>
      <c r="AD43" s="162"/>
      <c r="AE43" s="162"/>
      <c r="AF43" s="162"/>
      <c r="AG43" s="162"/>
      <c r="AH43" s="162"/>
      <c r="AI43" s="162"/>
      <c r="AJ43" s="162"/>
      <c r="AK43" s="162"/>
      <c r="AL43" s="246" t="str">
        <f t="shared" ref="AL43" si="13">$AL$19</f>
        <v>比例代表</v>
      </c>
      <c r="AM43" s="247"/>
      <c r="AN43" s="247"/>
      <c r="AO43" s="247"/>
      <c r="AP43" s="247"/>
      <c r="AQ43" s="248"/>
    </row>
    <row r="44" spans="1:43" ht="7.5" customHeight="1">
      <c r="B44" s="191"/>
      <c r="C44" s="118"/>
      <c r="D44" s="118"/>
      <c r="E44" s="118"/>
      <c r="F44" s="118"/>
      <c r="G44" s="118"/>
      <c r="H44" s="118"/>
      <c r="I44" s="192"/>
      <c r="J44" s="243"/>
      <c r="K44" s="244"/>
      <c r="L44" s="243"/>
      <c r="M44" s="245"/>
      <c r="N44" s="245"/>
      <c r="O44" s="245"/>
      <c r="P44" s="245"/>
      <c r="Q44" s="244"/>
      <c r="R44" s="214"/>
      <c r="S44" s="214"/>
      <c r="T44" s="214"/>
      <c r="U44" s="214"/>
      <c r="V44" s="214"/>
      <c r="W44" s="214"/>
      <c r="X44" s="214"/>
      <c r="Y44" s="214"/>
      <c r="Z44" s="162"/>
      <c r="AA44" s="162"/>
      <c r="AB44" s="162"/>
      <c r="AC44" s="162"/>
      <c r="AD44" s="162"/>
      <c r="AE44" s="162"/>
      <c r="AF44" s="162"/>
      <c r="AG44" s="162"/>
      <c r="AH44" s="162"/>
      <c r="AI44" s="162"/>
      <c r="AJ44" s="162"/>
      <c r="AK44" s="162"/>
      <c r="AL44" s="246"/>
      <c r="AM44" s="247"/>
      <c r="AN44" s="247"/>
      <c r="AO44" s="247"/>
      <c r="AP44" s="247"/>
      <c r="AQ44" s="248"/>
    </row>
    <row r="45" spans="1:43" ht="15" customHeight="1">
      <c r="A45" s="49">
        <v>7</v>
      </c>
      <c r="B45" s="193"/>
      <c r="C45" s="194"/>
      <c r="D45" s="194"/>
      <c r="E45" s="194"/>
      <c r="F45" s="194"/>
      <c r="G45" s="194"/>
      <c r="H45" s="194"/>
      <c r="I45" s="195"/>
      <c r="J45" s="256" t="s">
        <v>171</v>
      </c>
      <c r="K45" s="257"/>
      <c r="L45" s="87"/>
      <c r="M45" s="258" t="s">
        <v>172</v>
      </c>
      <c r="N45" s="258"/>
      <c r="O45" s="258"/>
      <c r="P45" s="258"/>
      <c r="Q45" s="259"/>
      <c r="R45" s="214"/>
      <c r="S45" s="214"/>
      <c r="T45" s="214"/>
      <c r="U45" s="214"/>
      <c r="V45" s="214"/>
      <c r="W45" s="214"/>
      <c r="X45" s="214"/>
      <c r="Y45" s="214"/>
      <c r="Z45" s="162"/>
      <c r="AA45" s="162"/>
      <c r="AB45" s="162"/>
      <c r="AC45" s="162"/>
      <c r="AD45" s="162"/>
      <c r="AE45" s="162"/>
      <c r="AF45" s="162"/>
      <c r="AG45" s="162"/>
      <c r="AH45" s="162"/>
      <c r="AI45" s="162"/>
      <c r="AJ45" s="162"/>
      <c r="AK45" s="162"/>
      <c r="AL45" s="260" t="str">
        <f t="shared" ref="AL45" si="14">$AL$21</f>
        <v>国民審査</v>
      </c>
      <c r="AM45" s="261"/>
      <c r="AN45" s="261"/>
      <c r="AO45" s="261"/>
      <c r="AP45" s="261"/>
      <c r="AQ45" s="262"/>
    </row>
    <row r="46" spans="1:43" ht="15" customHeight="1">
      <c r="B46" s="217"/>
      <c r="C46" s="218"/>
      <c r="D46" s="218"/>
      <c r="E46" s="218"/>
      <c r="F46" s="218"/>
      <c r="G46" s="218"/>
      <c r="H46" s="218"/>
      <c r="I46" s="219"/>
      <c r="J46" s="234" t="s">
        <v>168</v>
      </c>
      <c r="K46" s="235"/>
      <c r="L46" s="86"/>
      <c r="M46" s="236" t="s">
        <v>169</v>
      </c>
      <c r="N46" s="236"/>
      <c r="O46" s="236"/>
      <c r="P46" s="236"/>
      <c r="Q46" s="237"/>
      <c r="R46" s="238"/>
      <c r="S46" s="238"/>
      <c r="T46" s="238"/>
      <c r="U46" s="238"/>
      <c r="V46" s="238"/>
      <c r="W46" s="238"/>
      <c r="X46" s="238"/>
      <c r="Y46" s="238"/>
      <c r="Z46" s="239"/>
      <c r="AA46" s="239"/>
      <c r="AB46" s="239"/>
      <c r="AC46" s="239"/>
      <c r="AD46" s="239"/>
      <c r="AE46" s="239"/>
      <c r="AF46" s="239"/>
      <c r="AG46" s="239"/>
      <c r="AH46" s="239"/>
      <c r="AI46" s="239"/>
      <c r="AJ46" s="239"/>
      <c r="AK46" s="239"/>
      <c r="AL46" s="240" t="str">
        <f t="shared" ref="AL46" si="15">$AL$18</f>
        <v>小選挙区</v>
      </c>
      <c r="AM46" s="241"/>
      <c r="AN46" s="241"/>
      <c r="AO46" s="241"/>
      <c r="AP46" s="241"/>
      <c r="AQ46" s="242"/>
    </row>
    <row r="47" spans="1:43" ht="7.5" customHeight="1">
      <c r="B47" s="191"/>
      <c r="C47" s="118"/>
      <c r="D47" s="118"/>
      <c r="E47" s="118"/>
      <c r="F47" s="118"/>
      <c r="G47" s="118"/>
      <c r="H47" s="118"/>
      <c r="I47" s="192"/>
      <c r="J47" s="243" t="s">
        <v>170</v>
      </c>
      <c r="K47" s="244"/>
      <c r="L47" s="243" t="s">
        <v>170</v>
      </c>
      <c r="M47" s="245"/>
      <c r="N47" s="245"/>
      <c r="O47" s="245"/>
      <c r="P47" s="245"/>
      <c r="Q47" s="244"/>
      <c r="R47" s="214"/>
      <c r="S47" s="214"/>
      <c r="T47" s="214"/>
      <c r="U47" s="214"/>
      <c r="V47" s="214"/>
      <c r="W47" s="214"/>
      <c r="X47" s="214"/>
      <c r="Y47" s="214"/>
      <c r="Z47" s="162"/>
      <c r="AA47" s="162"/>
      <c r="AB47" s="162"/>
      <c r="AC47" s="162"/>
      <c r="AD47" s="162"/>
      <c r="AE47" s="162"/>
      <c r="AF47" s="162"/>
      <c r="AG47" s="162"/>
      <c r="AH47" s="162"/>
      <c r="AI47" s="162"/>
      <c r="AJ47" s="162"/>
      <c r="AK47" s="162"/>
      <c r="AL47" s="246" t="str">
        <f t="shared" ref="AL47" si="16">$AL$19</f>
        <v>比例代表</v>
      </c>
      <c r="AM47" s="247"/>
      <c r="AN47" s="247"/>
      <c r="AO47" s="247"/>
      <c r="AP47" s="247"/>
      <c r="AQ47" s="248"/>
    </row>
    <row r="48" spans="1:43" ht="7.5" customHeight="1">
      <c r="B48" s="191"/>
      <c r="C48" s="118"/>
      <c r="D48" s="118"/>
      <c r="E48" s="118"/>
      <c r="F48" s="118"/>
      <c r="G48" s="118"/>
      <c r="H48" s="118"/>
      <c r="I48" s="192"/>
      <c r="J48" s="243"/>
      <c r="K48" s="244"/>
      <c r="L48" s="243"/>
      <c r="M48" s="245"/>
      <c r="N48" s="245"/>
      <c r="O48" s="245"/>
      <c r="P48" s="245"/>
      <c r="Q48" s="244"/>
      <c r="R48" s="214"/>
      <c r="S48" s="214"/>
      <c r="T48" s="214"/>
      <c r="U48" s="214"/>
      <c r="V48" s="214"/>
      <c r="W48" s="214"/>
      <c r="X48" s="214"/>
      <c r="Y48" s="214"/>
      <c r="Z48" s="162"/>
      <c r="AA48" s="162"/>
      <c r="AB48" s="162"/>
      <c r="AC48" s="162"/>
      <c r="AD48" s="162"/>
      <c r="AE48" s="162"/>
      <c r="AF48" s="162"/>
      <c r="AG48" s="162"/>
      <c r="AH48" s="162"/>
      <c r="AI48" s="162"/>
      <c r="AJ48" s="162"/>
      <c r="AK48" s="162"/>
      <c r="AL48" s="246"/>
      <c r="AM48" s="247"/>
      <c r="AN48" s="247"/>
      <c r="AO48" s="247"/>
      <c r="AP48" s="247"/>
      <c r="AQ48" s="248"/>
    </row>
    <row r="49" spans="1:43" ht="15" customHeight="1">
      <c r="A49" s="49">
        <v>8</v>
      </c>
      <c r="B49" s="193"/>
      <c r="C49" s="194"/>
      <c r="D49" s="194"/>
      <c r="E49" s="194"/>
      <c r="F49" s="194"/>
      <c r="G49" s="194"/>
      <c r="H49" s="194"/>
      <c r="I49" s="195"/>
      <c r="J49" s="256" t="s">
        <v>171</v>
      </c>
      <c r="K49" s="257"/>
      <c r="L49" s="87"/>
      <c r="M49" s="258" t="s">
        <v>172</v>
      </c>
      <c r="N49" s="258"/>
      <c r="O49" s="258"/>
      <c r="P49" s="258"/>
      <c r="Q49" s="259"/>
      <c r="R49" s="214"/>
      <c r="S49" s="214"/>
      <c r="T49" s="214"/>
      <c r="U49" s="214"/>
      <c r="V49" s="214"/>
      <c r="W49" s="214"/>
      <c r="X49" s="214"/>
      <c r="Y49" s="214"/>
      <c r="Z49" s="162"/>
      <c r="AA49" s="162"/>
      <c r="AB49" s="162"/>
      <c r="AC49" s="162"/>
      <c r="AD49" s="162"/>
      <c r="AE49" s="162"/>
      <c r="AF49" s="162"/>
      <c r="AG49" s="162"/>
      <c r="AH49" s="162"/>
      <c r="AI49" s="162"/>
      <c r="AJ49" s="162"/>
      <c r="AK49" s="162"/>
      <c r="AL49" s="260" t="str">
        <f t="shared" ref="AL49" si="17">$AL$21</f>
        <v>国民審査</v>
      </c>
      <c r="AM49" s="261"/>
      <c r="AN49" s="261"/>
      <c r="AO49" s="261"/>
      <c r="AP49" s="261"/>
      <c r="AQ49" s="262"/>
    </row>
    <row r="50" spans="1:43" ht="15" customHeight="1">
      <c r="B50" s="217"/>
      <c r="C50" s="218"/>
      <c r="D50" s="218"/>
      <c r="E50" s="218"/>
      <c r="F50" s="218"/>
      <c r="G50" s="218"/>
      <c r="H50" s="218"/>
      <c r="I50" s="219"/>
      <c r="J50" s="234" t="s">
        <v>168</v>
      </c>
      <c r="K50" s="235"/>
      <c r="L50" s="86"/>
      <c r="M50" s="236" t="s">
        <v>169</v>
      </c>
      <c r="N50" s="236"/>
      <c r="O50" s="236"/>
      <c r="P50" s="236"/>
      <c r="Q50" s="237"/>
      <c r="R50" s="238"/>
      <c r="S50" s="238"/>
      <c r="T50" s="238"/>
      <c r="U50" s="238"/>
      <c r="V50" s="238"/>
      <c r="W50" s="238"/>
      <c r="X50" s="238"/>
      <c r="Y50" s="238"/>
      <c r="Z50" s="239"/>
      <c r="AA50" s="239"/>
      <c r="AB50" s="239"/>
      <c r="AC50" s="239"/>
      <c r="AD50" s="239"/>
      <c r="AE50" s="239"/>
      <c r="AF50" s="239"/>
      <c r="AG50" s="239"/>
      <c r="AH50" s="239"/>
      <c r="AI50" s="239"/>
      <c r="AJ50" s="239"/>
      <c r="AK50" s="239"/>
      <c r="AL50" s="240" t="str">
        <f t="shared" ref="AL50" si="18">$AL$18</f>
        <v>小選挙区</v>
      </c>
      <c r="AM50" s="241"/>
      <c r="AN50" s="241"/>
      <c r="AO50" s="241"/>
      <c r="AP50" s="241"/>
      <c r="AQ50" s="242"/>
    </row>
    <row r="51" spans="1:43" ht="7.5" customHeight="1">
      <c r="B51" s="191"/>
      <c r="C51" s="118"/>
      <c r="D51" s="118"/>
      <c r="E51" s="118"/>
      <c r="F51" s="118"/>
      <c r="G51" s="118"/>
      <c r="H51" s="118"/>
      <c r="I51" s="192"/>
      <c r="J51" s="243" t="s">
        <v>170</v>
      </c>
      <c r="K51" s="244"/>
      <c r="L51" s="243" t="s">
        <v>170</v>
      </c>
      <c r="M51" s="245"/>
      <c r="N51" s="245"/>
      <c r="O51" s="245"/>
      <c r="P51" s="245"/>
      <c r="Q51" s="244"/>
      <c r="R51" s="214"/>
      <c r="S51" s="214"/>
      <c r="T51" s="214"/>
      <c r="U51" s="214"/>
      <c r="V51" s="214"/>
      <c r="W51" s="214"/>
      <c r="X51" s="214"/>
      <c r="Y51" s="214"/>
      <c r="Z51" s="162"/>
      <c r="AA51" s="162"/>
      <c r="AB51" s="162"/>
      <c r="AC51" s="162"/>
      <c r="AD51" s="162"/>
      <c r="AE51" s="162"/>
      <c r="AF51" s="162"/>
      <c r="AG51" s="162"/>
      <c r="AH51" s="162"/>
      <c r="AI51" s="162"/>
      <c r="AJ51" s="162"/>
      <c r="AK51" s="162"/>
      <c r="AL51" s="246" t="str">
        <f t="shared" ref="AL51" si="19">$AL$19</f>
        <v>比例代表</v>
      </c>
      <c r="AM51" s="247"/>
      <c r="AN51" s="247"/>
      <c r="AO51" s="247"/>
      <c r="AP51" s="247"/>
      <c r="AQ51" s="248"/>
    </row>
    <row r="52" spans="1:43" ht="7.5" customHeight="1">
      <c r="B52" s="191"/>
      <c r="C52" s="118"/>
      <c r="D52" s="118"/>
      <c r="E52" s="118"/>
      <c r="F52" s="118"/>
      <c r="G52" s="118"/>
      <c r="H52" s="118"/>
      <c r="I52" s="192"/>
      <c r="J52" s="243"/>
      <c r="K52" s="244"/>
      <c r="L52" s="243"/>
      <c r="M52" s="245"/>
      <c r="N52" s="245"/>
      <c r="O52" s="245"/>
      <c r="P52" s="245"/>
      <c r="Q52" s="244"/>
      <c r="R52" s="214"/>
      <c r="S52" s="214"/>
      <c r="T52" s="214"/>
      <c r="U52" s="214"/>
      <c r="V52" s="214"/>
      <c r="W52" s="214"/>
      <c r="X52" s="214"/>
      <c r="Y52" s="214"/>
      <c r="Z52" s="162"/>
      <c r="AA52" s="162"/>
      <c r="AB52" s="162"/>
      <c r="AC52" s="162"/>
      <c r="AD52" s="162"/>
      <c r="AE52" s="162"/>
      <c r="AF52" s="162"/>
      <c r="AG52" s="162"/>
      <c r="AH52" s="162"/>
      <c r="AI52" s="162"/>
      <c r="AJ52" s="162"/>
      <c r="AK52" s="162"/>
      <c r="AL52" s="246"/>
      <c r="AM52" s="247"/>
      <c r="AN52" s="247"/>
      <c r="AO52" s="247"/>
      <c r="AP52" s="247"/>
      <c r="AQ52" s="248"/>
    </row>
    <row r="53" spans="1:43" ht="15" customHeight="1">
      <c r="A53" s="49">
        <v>9</v>
      </c>
      <c r="B53" s="193"/>
      <c r="C53" s="194"/>
      <c r="D53" s="194"/>
      <c r="E53" s="194"/>
      <c r="F53" s="194"/>
      <c r="G53" s="194"/>
      <c r="H53" s="194"/>
      <c r="I53" s="195"/>
      <c r="J53" s="256" t="s">
        <v>171</v>
      </c>
      <c r="K53" s="257"/>
      <c r="L53" s="87"/>
      <c r="M53" s="258" t="s">
        <v>172</v>
      </c>
      <c r="N53" s="258"/>
      <c r="O53" s="258"/>
      <c r="P53" s="258"/>
      <c r="Q53" s="259"/>
      <c r="R53" s="214"/>
      <c r="S53" s="214"/>
      <c r="T53" s="214"/>
      <c r="U53" s="214"/>
      <c r="V53" s="214"/>
      <c r="W53" s="214"/>
      <c r="X53" s="214"/>
      <c r="Y53" s="214"/>
      <c r="Z53" s="162"/>
      <c r="AA53" s="162"/>
      <c r="AB53" s="162"/>
      <c r="AC53" s="162"/>
      <c r="AD53" s="162"/>
      <c r="AE53" s="162"/>
      <c r="AF53" s="162"/>
      <c r="AG53" s="162"/>
      <c r="AH53" s="162"/>
      <c r="AI53" s="162"/>
      <c r="AJ53" s="162"/>
      <c r="AK53" s="162"/>
      <c r="AL53" s="260" t="str">
        <f t="shared" ref="AL53" si="20">$AL$21</f>
        <v>国民審査</v>
      </c>
      <c r="AM53" s="261"/>
      <c r="AN53" s="261"/>
      <c r="AO53" s="261"/>
      <c r="AP53" s="261"/>
      <c r="AQ53" s="262"/>
    </row>
    <row r="54" spans="1:43" ht="15" customHeight="1">
      <c r="B54" s="217"/>
      <c r="C54" s="218"/>
      <c r="D54" s="218"/>
      <c r="E54" s="218"/>
      <c r="F54" s="218"/>
      <c r="G54" s="218"/>
      <c r="H54" s="218"/>
      <c r="I54" s="219"/>
      <c r="J54" s="234" t="s">
        <v>168</v>
      </c>
      <c r="K54" s="235"/>
      <c r="L54" s="86"/>
      <c r="M54" s="236" t="s">
        <v>169</v>
      </c>
      <c r="N54" s="236"/>
      <c r="O54" s="236"/>
      <c r="P54" s="236"/>
      <c r="Q54" s="237"/>
      <c r="R54" s="238"/>
      <c r="S54" s="238"/>
      <c r="T54" s="238"/>
      <c r="U54" s="238"/>
      <c r="V54" s="238"/>
      <c r="W54" s="238"/>
      <c r="X54" s="238"/>
      <c r="Y54" s="238"/>
      <c r="Z54" s="239"/>
      <c r="AA54" s="239"/>
      <c r="AB54" s="239"/>
      <c r="AC54" s="239"/>
      <c r="AD54" s="239"/>
      <c r="AE54" s="239"/>
      <c r="AF54" s="239"/>
      <c r="AG54" s="239"/>
      <c r="AH54" s="239"/>
      <c r="AI54" s="239"/>
      <c r="AJ54" s="239"/>
      <c r="AK54" s="239"/>
      <c r="AL54" s="240" t="str">
        <f t="shared" ref="AL54" si="21">$AL$18</f>
        <v>小選挙区</v>
      </c>
      <c r="AM54" s="241"/>
      <c r="AN54" s="241"/>
      <c r="AO54" s="241"/>
      <c r="AP54" s="241"/>
      <c r="AQ54" s="242"/>
    </row>
    <row r="55" spans="1:43" ht="7.5" customHeight="1">
      <c r="B55" s="191"/>
      <c r="C55" s="118"/>
      <c r="D55" s="118"/>
      <c r="E55" s="118"/>
      <c r="F55" s="118"/>
      <c r="G55" s="118"/>
      <c r="H55" s="118"/>
      <c r="I55" s="192"/>
      <c r="J55" s="243" t="s">
        <v>170</v>
      </c>
      <c r="K55" s="244"/>
      <c r="L55" s="243" t="s">
        <v>170</v>
      </c>
      <c r="M55" s="245"/>
      <c r="N55" s="245"/>
      <c r="O55" s="245"/>
      <c r="P55" s="245"/>
      <c r="Q55" s="244"/>
      <c r="R55" s="214"/>
      <c r="S55" s="214"/>
      <c r="T55" s="214"/>
      <c r="U55" s="214"/>
      <c r="V55" s="214"/>
      <c r="W55" s="214"/>
      <c r="X55" s="214"/>
      <c r="Y55" s="214"/>
      <c r="Z55" s="162"/>
      <c r="AA55" s="162"/>
      <c r="AB55" s="162"/>
      <c r="AC55" s="162"/>
      <c r="AD55" s="162"/>
      <c r="AE55" s="162"/>
      <c r="AF55" s="162"/>
      <c r="AG55" s="162"/>
      <c r="AH55" s="162"/>
      <c r="AI55" s="162"/>
      <c r="AJ55" s="162"/>
      <c r="AK55" s="162"/>
      <c r="AL55" s="246" t="str">
        <f t="shared" ref="AL55" si="22">$AL$19</f>
        <v>比例代表</v>
      </c>
      <c r="AM55" s="247"/>
      <c r="AN55" s="247"/>
      <c r="AO55" s="247"/>
      <c r="AP55" s="247"/>
      <c r="AQ55" s="248"/>
    </row>
    <row r="56" spans="1:43" ht="7.5" customHeight="1">
      <c r="B56" s="191"/>
      <c r="C56" s="118"/>
      <c r="D56" s="118"/>
      <c r="E56" s="118"/>
      <c r="F56" s="118"/>
      <c r="G56" s="118"/>
      <c r="H56" s="118"/>
      <c r="I56" s="192"/>
      <c r="J56" s="243"/>
      <c r="K56" s="244"/>
      <c r="L56" s="243"/>
      <c r="M56" s="245"/>
      <c r="N56" s="245"/>
      <c r="O56" s="245"/>
      <c r="P56" s="245"/>
      <c r="Q56" s="244"/>
      <c r="R56" s="214"/>
      <c r="S56" s="214"/>
      <c r="T56" s="214"/>
      <c r="U56" s="214"/>
      <c r="V56" s="214"/>
      <c r="W56" s="214"/>
      <c r="X56" s="214"/>
      <c r="Y56" s="214"/>
      <c r="Z56" s="162"/>
      <c r="AA56" s="162"/>
      <c r="AB56" s="162"/>
      <c r="AC56" s="162"/>
      <c r="AD56" s="162"/>
      <c r="AE56" s="162"/>
      <c r="AF56" s="162"/>
      <c r="AG56" s="162"/>
      <c r="AH56" s="162"/>
      <c r="AI56" s="162"/>
      <c r="AJ56" s="162"/>
      <c r="AK56" s="162"/>
      <c r="AL56" s="246"/>
      <c r="AM56" s="247"/>
      <c r="AN56" s="247"/>
      <c r="AO56" s="247"/>
      <c r="AP56" s="247"/>
      <c r="AQ56" s="248"/>
    </row>
    <row r="57" spans="1:43" ht="15" customHeight="1" thickBot="1">
      <c r="A57" s="49">
        <v>10</v>
      </c>
      <c r="B57" s="220"/>
      <c r="C57" s="221"/>
      <c r="D57" s="221"/>
      <c r="E57" s="221"/>
      <c r="F57" s="221"/>
      <c r="G57" s="221"/>
      <c r="H57" s="221"/>
      <c r="I57" s="222"/>
      <c r="J57" s="249" t="s">
        <v>171</v>
      </c>
      <c r="K57" s="250"/>
      <c r="L57" s="88"/>
      <c r="M57" s="251" t="s">
        <v>172</v>
      </c>
      <c r="N57" s="251"/>
      <c r="O57" s="251"/>
      <c r="P57" s="251"/>
      <c r="Q57" s="252"/>
      <c r="R57" s="226"/>
      <c r="S57" s="226"/>
      <c r="T57" s="226"/>
      <c r="U57" s="226"/>
      <c r="V57" s="226"/>
      <c r="W57" s="226"/>
      <c r="X57" s="226"/>
      <c r="Y57" s="226"/>
      <c r="Z57" s="164"/>
      <c r="AA57" s="164"/>
      <c r="AB57" s="164"/>
      <c r="AC57" s="164"/>
      <c r="AD57" s="164"/>
      <c r="AE57" s="164"/>
      <c r="AF57" s="164"/>
      <c r="AG57" s="164"/>
      <c r="AH57" s="164"/>
      <c r="AI57" s="164"/>
      <c r="AJ57" s="164"/>
      <c r="AK57" s="164"/>
      <c r="AL57" s="253" t="str">
        <f t="shared" ref="AL57" si="23">$AL$21</f>
        <v>国民審査</v>
      </c>
      <c r="AM57" s="254"/>
      <c r="AN57" s="254"/>
      <c r="AO57" s="254"/>
      <c r="AP57" s="254"/>
      <c r="AQ57" s="255"/>
    </row>
    <row r="58" spans="1:43">
      <c r="C58" s="25" t="s">
        <v>173</v>
      </c>
      <c r="H58" s="25" t="s">
        <v>174</v>
      </c>
    </row>
    <row r="59" spans="1:43">
      <c r="H59" s="25" t="s">
        <v>175</v>
      </c>
    </row>
    <row r="60" spans="1:43">
      <c r="AM60" s="37" t="s">
        <v>159</v>
      </c>
      <c r="AN60" s="37"/>
      <c r="AO60" s="37"/>
      <c r="AP60" s="267">
        <v>2</v>
      </c>
      <c r="AQ60" s="267"/>
    </row>
    <row r="61" spans="1:43" ht="2.25" customHeight="1" thickBot="1"/>
    <row r="62" spans="1:43">
      <c r="B62" s="159" t="s">
        <v>50</v>
      </c>
      <c r="C62" s="160"/>
      <c r="D62" s="160"/>
      <c r="E62" s="160"/>
      <c r="F62" s="160"/>
      <c r="G62" s="160"/>
      <c r="H62" s="160"/>
      <c r="I62" s="160"/>
      <c r="J62" s="268" t="s">
        <v>160</v>
      </c>
      <c r="K62" s="160"/>
      <c r="L62" s="269" t="s">
        <v>161</v>
      </c>
      <c r="M62" s="176"/>
      <c r="N62" s="176"/>
      <c r="O62" s="176"/>
      <c r="P62" s="176"/>
      <c r="Q62" s="176"/>
      <c r="R62" s="160" t="s">
        <v>162</v>
      </c>
      <c r="S62" s="160"/>
      <c r="T62" s="160"/>
      <c r="U62" s="160"/>
      <c r="V62" s="160"/>
      <c r="W62" s="160"/>
      <c r="X62" s="160"/>
      <c r="Y62" s="160"/>
      <c r="Z62" s="269" t="s">
        <v>163</v>
      </c>
      <c r="AA62" s="176"/>
      <c r="AB62" s="176"/>
      <c r="AC62" s="176"/>
      <c r="AD62" s="176"/>
      <c r="AE62" s="176"/>
      <c r="AF62" s="269" t="s">
        <v>164</v>
      </c>
      <c r="AG62" s="176"/>
      <c r="AH62" s="176"/>
      <c r="AI62" s="176"/>
      <c r="AJ62" s="176"/>
      <c r="AK62" s="176"/>
      <c r="AL62" s="160" t="s">
        <v>165</v>
      </c>
      <c r="AM62" s="160"/>
      <c r="AN62" s="160"/>
      <c r="AO62" s="160"/>
      <c r="AP62" s="160"/>
      <c r="AQ62" s="270"/>
    </row>
    <row r="63" spans="1:43">
      <c r="B63" s="161"/>
      <c r="C63" s="162"/>
      <c r="D63" s="162"/>
      <c r="E63" s="162"/>
      <c r="F63" s="162"/>
      <c r="G63" s="162"/>
      <c r="H63" s="162"/>
      <c r="I63" s="162"/>
      <c r="J63" s="162"/>
      <c r="K63" s="162"/>
      <c r="L63" s="178"/>
      <c r="M63" s="178"/>
      <c r="N63" s="178"/>
      <c r="O63" s="178"/>
      <c r="P63" s="178"/>
      <c r="Q63" s="178"/>
      <c r="R63" s="162"/>
      <c r="S63" s="162"/>
      <c r="T63" s="162"/>
      <c r="U63" s="162"/>
      <c r="V63" s="162"/>
      <c r="W63" s="162"/>
      <c r="X63" s="162"/>
      <c r="Y63" s="162"/>
      <c r="Z63" s="178"/>
      <c r="AA63" s="178"/>
      <c r="AB63" s="178"/>
      <c r="AC63" s="178"/>
      <c r="AD63" s="178"/>
      <c r="AE63" s="178"/>
      <c r="AF63" s="178"/>
      <c r="AG63" s="178"/>
      <c r="AH63" s="178"/>
      <c r="AI63" s="178"/>
      <c r="AJ63" s="178"/>
      <c r="AK63" s="178"/>
      <c r="AL63" s="162"/>
      <c r="AM63" s="162"/>
      <c r="AN63" s="162"/>
      <c r="AO63" s="162"/>
      <c r="AP63" s="162"/>
      <c r="AQ63" s="271"/>
    </row>
    <row r="64" spans="1:43" ht="18.75" thickBot="1">
      <c r="B64" s="163"/>
      <c r="C64" s="164"/>
      <c r="D64" s="164"/>
      <c r="E64" s="164"/>
      <c r="F64" s="164"/>
      <c r="G64" s="164"/>
      <c r="H64" s="164"/>
      <c r="I64" s="164"/>
      <c r="J64" s="164"/>
      <c r="K64" s="164"/>
      <c r="L64" s="180"/>
      <c r="M64" s="180"/>
      <c r="N64" s="180"/>
      <c r="O64" s="180"/>
      <c r="P64" s="180"/>
      <c r="Q64" s="180"/>
      <c r="R64" s="164"/>
      <c r="S64" s="164"/>
      <c r="T64" s="164"/>
      <c r="U64" s="164"/>
      <c r="V64" s="164"/>
      <c r="W64" s="164"/>
      <c r="X64" s="164"/>
      <c r="Y64" s="164"/>
      <c r="Z64" s="164" t="s">
        <v>166</v>
      </c>
      <c r="AA64" s="164"/>
      <c r="AB64" s="164"/>
      <c r="AC64" s="164" t="s">
        <v>167</v>
      </c>
      <c r="AD64" s="164"/>
      <c r="AE64" s="164"/>
      <c r="AF64" s="164" t="s">
        <v>166</v>
      </c>
      <c r="AG64" s="164"/>
      <c r="AH64" s="164"/>
      <c r="AI64" s="164" t="s">
        <v>167</v>
      </c>
      <c r="AJ64" s="164"/>
      <c r="AK64" s="164"/>
      <c r="AL64" s="164"/>
      <c r="AM64" s="164"/>
      <c r="AN64" s="164"/>
      <c r="AO64" s="164"/>
      <c r="AP64" s="164"/>
      <c r="AQ64" s="272"/>
    </row>
    <row r="65" spans="1:43" ht="15" customHeight="1">
      <c r="B65" s="191"/>
      <c r="C65" s="118"/>
      <c r="D65" s="118"/>
      <c r="E65" s="118"/>
      <c r="F65" s="118"/>
      <c r="G65" s="118"/>
      <c r="H65" s="118"/>
      <c r="I65" s="192"/>
      <c r="J65" s="243" t="s">
        <v>168</v>
      </c>
      <c r="K65" s="244"/>
      <c r="L65" s="85"/>
      <c r="M65" s="265" t="s">
        <v>169</v>
      </c>
      <c r="N65" s="265"/>
      <c r="O65" s="265"/>
      <c r="P65" s="265"/>
      <c r="Q65" s="266"/>
      <c r="R65" s="238"/>
      <c r="S65" s="238"/>
      <c r="T65" s="238"/>
      <c r="U65" s="238"/>
      <c r="V65" s="238"/>
      <c r="W65" s="238"/>
      <c r="X65" s="238"/>
      <c r="Y65" s="238"/>
      <c r="Z65" s="239"/>
      <c r="AA65" s="239"/>
      <c r="AB65" s="239"/>
      <c r="AC65" s="239"/>
      <c r="AD65" s="239"/>
      <c r="AE65" s="239"/>
      <c r="AF65" s="239"/>
      <c r="AG65" s="239"/>
      <c r="AH65" s="239"/>
      <c r="AI65" s="239"/>
      <c r="AJ65" s="239"/>
      <c r="AK65" s="239"/>
      <c r="AL65" s="246" t="str">
        <f t="shared" ref="AL65:AL121" si="24">$AL$18</f>
        <v>小選挙区</v>
      </c>
      <c r="AM65" s="247"/>
      <c r="AN65" s="247"/>
      <c r="AO65" s="247"/>
      <c r="AP65" s="247"/>
      <c r="AQ65" s="248"/>
    </row>
    <row r="66" spans="1:43" ht="7.5" customHeight="1">
      <c r="B66" s="191"/>
      <c r="C66" s="118"/>
      <c r="D66" s="118"/>
      <c r="E66" s="118"/>
      <c r="F66" s="118"/>
      <c r="G66" s="118"/>
      <c r="H66" s="118"/>
      <c r="I66" s="192"/>
      <c r="J66" s="243" t="s">
        <v>170</v>
      </c>
      <c r="K66" s="244"/>
      <c r="L66" s="243" t="s">
        <v>170</v>
      </c>
      <c r="M66" s="245"/>
      <c r="N66" s="245"/>
      <c r="O66" s="245"/>
      <c r="P66" s="245"/>
      <c r="Q66" s="244"/>
      <c r="R66" s="214"/>
      <c r="S66" s="214"/>
      <c r="T66" s="214"/>
      <c r="U66" s="214"/>
      <c r="V66" s="214"/>
      <c r="W66" s="214"/>
      <c r="X66" s="214"/>
      <c r="Y66" s="214"/>
      <c r="Z66" s="162"/>
      <c r="AA66" s="162"/>
      <c r="AB66" s="162"/>
      <c r="AC66" s="162"/>
      <c r="AD66" s="162"/>
      <c r="AE66" s="162"/>
      <c r="AF66" s="162"/>
      <c r="AG66" s="162"/>
      <c r="AH66" s="162"/>
      <c r="AI66" s="162"/>
      <c r="AJ66" s="162"/>
      <c r="AK66" s="162"/>
      <c r="AL66" s="246" t="str">
        <f t="shared" ref="AL66:AL122" si="25">$AL$19</f>
        <v>比例代表</v>
      </c>
      <c r="AM66" s="247"/>
      <c r="AN66" s="247"/>
      <c r="AO66" s="247"/>
      <c r="AP66" s="247"/>
      <c r="AQ66" s="248"/>
    </row>
    <row r="67" spans="1:43" ht="7.5" customHeight="1">
      <c r="B67" s="191"/>
      <c r="C67" s="118"/>
      <c r="D67" s="118"/>
      <c r="E67" s="118"/>
      <c r="F67" s="118"/>
      <c r="G67" s="118"/>
      <c r="H67" s="118"/>
      <c r="I67" s="192"/>
      <c r="J67" s="243"/>
      <c r="K67" s="244"/>
      <c r="L67" s="243"/>
      <c r="M67" s="245"/>
      <c r="N67" s="245"/>
      <c r="O67" s="245"/>
      <c r="P67" s="245"/>
      <c r="Q67" s="244"/>
      <c r="R67" s="214"/>
      <c r="S67" s="214"/>
      <c r="T67" s="214"/>
      <c r="U67" s="214"/>
      <c r="V67" s="214"/>
      <c r="W67" s="214"/>
      <c r="X67" s="214"/>
      <c r="Y67" s="214"/>
      <c r="Z67" s="162"/>
      <c r="AA67" s="162"/>
      <c r="AB67" s="162"/>
      <c r="AC67" s="162"/>
      <c r="AD67" s="162"/>
      <c r="AE67" s="162"/>
      <c r="AF67" s="162"/>
      <c r="AG67" s="162"/>
      <c r="AH67" s="162"/>
      <c r="AI67" s="162"/>
      <c r="AJ67" s="162"/>
      <c r="AK67" s="162"/>
      <c r="AL67" s="246"/>
      <c r="AM67" s="247"/>
      <c r="AN67" s="247"/>
      <c r="AO67" s="247"/>
      <c r="AP67" s="247"/>
      <c r="AQ67" s="248"/>
    </row>
    <row r="68" spans="1:43" ht="15" customHeight="1">
      <c r="A68" s="49">
        <v>11</v>
      </c>
      <c r="B68" s="193"/>
      <c r="C68" s="194"/>
      <c r="D68" s="194"/>
      <c r="E68" s="194"/>
      <c r="F68" s="194"/>
      <c r="G68" s="194"/>
      <c r="H68" s="194"/>
      <c r="I68" s="195"/>
      <c r="J68" s="256" t="s">
        <v>171</v>
      </c>
      <c r="K68" s="257"/>
      <c r="L68" s="85"/>
      <c r="M68" s="263" t="s">
        <v>172</v>
      </c>
      <c r="N68" s="263"/>
      <c r="O68" s="263"/>
      <c r="P68" s="263"/>
      <c r="Q68" s="264"/>
      <c r="R68" s="214"/>
      <c r="S68" s="214"/>
      <c r="T68" s="214"/>
      <c r="U68" s="214"/>
      <c r="V68" s="214"/>
      <c r="W68" s="214"/>
      <c r="X68" s="214"/>
      <c r="Y68" s="214"/>
      <c r="Z68" s="162"/>
      <c r="AA68" s="162"/>
      <c r="AB68" s="162"/>
      <c r="AC68" s="162"/>
      <c r="AD68" s="162"/>
      <c r="AE68" s="162"/>
      <c r="AF68" s="162"/>
      <c r="AG68" s="162"/>
      <c r="AH68" s="162"/>
      <c r="AI68" s="162"/>
      <c r="AJ68" s="162"/>
      <c r="AK68" s="162"/>
      <c r="AL68" s="260" t="str">
        <f t="shared" ref="AL68:AL124" si="26">$AL$21</f>
        <v>国民審査</v>
      </c>
      <c r="AM68" s="261"/>
      <c r="AN68" s="261"/>
      <c r="AO68" s="261"/>
      <c r="AP68" s="261"/>
      <c r="AQ68" s="262"/>
    </row>
    <row r="69" spans="1:43" ht="15" customHeight="1">
      <c r="B69" s="217"/>
      <c r="C69" s="218"/>
      <c r="D69" s="218"/>
      <c r="E69" s="218"/>
      <c r="F69" s="218"/>
      <c r="G69" s="218"/>
      <c r="H69" s="218"/>
      <c r="I69" s="219"/>
      <c r="J69" s="234" t="s">
        <v>168</v>
      </c>
      <c r="K69" s="235"/>
      <c r="L69" s="86"/>
      <c r="M69" s="236" t="s">
        <v>169</v>
      </c>
      <c r="N69" s="236"/>
      <c r="O69" s="236"/>
      <c r="P69" s="236"/>
      <c r="Q69" s="237"/>
      <c r="R69" s="238"/>
      <c r="S69" s="238"/>
      <c r="T69" s="238"/>
      <c r="U69" s="238"/>
      <c r="V69" s="238"/>
      <c r="W69" s="238"/>
      <c r="X69" s="238"/>
      <c r="Y69" s="238"/>
      <c r="Z69" s="239"/>
      <c r="AA69" s="239"/>
      <c r="AB69" s="239"/>
      <c r="AC69" s="239"/>
      <c r="AD69" s="239"/>
      <c r="AE69" s="239"/>
      <c r="AF69" s="239"/>
      <c r="AG69" s="239"/>
      <c r="AH69" s="239"/>
      <c r="AI69" s="239"/>
      <c r="AJ69" s="239"/>
      <c r="AK69" s="239"/>
      <c r="AL69" s="240" t="str">
        <f t="shared" si="24"/>
        <v>小選挙区</v>
      </c>
      <c r="AM69" s="241"/>
      <c r="AN69" s="241"/>
      <c r="AO69" s="241"/>
      <c r="AP69" s="241"/>
      <c r="AQ69" s="242"/>
    </row>
    <row r="70" spans="1:43" ht="7.5" customHeight="1">
      <c r="B70" s="191"/>
      <c r="C70" s="118"/>
      <c r="D70" s="118"/>
      <c r="E70" s="118"/>
      <c r="F70" s="118"/>
      <c r="G70" s="118"/>
      <c r="H70" s="118"/>
      <c r="I70" s="192"/>
      <c r="J70" s="243" t="s">
        <v>170</v>
      </c>
      <c r="K70" s="244"/>
      <c r="L70" s="243" t="s">
        <v>170</v>
      </c>
      <c r="M70" s="245"/>
      <c r="N70" s="245"/>
      <c r="O70" s="245"/>
      <c r="P70" s="245"/>
      <c r="Q70" s="244"/>
      <c r="R70" s="214"/>
      <c r="S70" s="214"/>
      <c r="T70" s="214"/>
      <c r="U70" s="214"/>
      <c r="V70" s="214"/>
      <c r="W70" s="214"/>
      <c r="X70" s="214"/>
      <c r="Y70" s="214"/>
      <c r="Z70" s="162"/>
      <c r="AA70" s="162"/>
      <c r="AB70" s="162"/>
      <c r="AC70" s="162"/>
      <c r="AD70" s="162"/>
      <c r="AE70" s="162"/>
      <c r="AF70" s="162"/>
      <c r="AG70" s="162"/>
      <c r="AH70" s="162"/>
      <c r="AI70" s="162"/>
      <c r="AJ70" s="162"/>
      <c r="AK70" s="162"/>
      <c r="AL70" s="246" t="str">
        <f t="shared" si="25"/>
        <v>比例代表</v>
      </c>
      <c r="AM70" s="247"/>
      <c r="AN70" s="247"/>
      <c r="AO70" s="247"/>
      <c r="AP70" s="247"/>
      <c r="AQ70" s="248"/>
    </row>
    <row r="71" spans="1:43" ht="7.5" customHeight="1">
      <c r="B71" s="191"/>
      <c r="C71" s="118"/>
      <c r="D71" s="118"/>
      <c r="E71" s="118"/>
      <c r="F71" s="118"/>
      <c r="G71" s="118"/>
      <c r="H71" s="118"/>
      <c r="I71" s="192"/>
      <c r="J71" s="243"/>
      <c r="K71" s="244"/>
      <c r="L71" s="243"/>
      <c r="M71" s="245"/>
      <c r="N71" s="245"/>
      <c r="O71" s="245"/>
      <c r="P71" s="245"/>
      <c r="Q71" s="244"/>
      <c r="R71" s="214"/>
      <c r="S71" s="214"/>
      <c r="T71" s="214"/>
      <c r="U71" s="214"/>
      <c r="V71" s="214"/>
      <c r="W71" s="214"/>
      <c r="X71" s="214"/>
      <c r="Y71" s="214"/>
      <c r="Z71" s="162"/>
      <c r="AA71" s="162"/>
      <c r="AB71" s="162"/>
      <c r="AC71" s="162"/>
      <c r="AD71" s="162"/>
      <c r="AE71" s="162"/>
      <c r="AF71" s="162"/>
      <c r="AG71" s="162"/>
      <c r="AH71" s="162"/>
      <c r="AI71" s="162"/>
      <c r="AJ71" s="162"/>
      <c r="AK71" s="162"/>
      <c r="AL71" s="246"/>
      <c r="AM71" s="247"/>
      <c r="AN71" s="247"/>
      <c r="AO71" s="247"/>
      <c r="AP71" s="247"/>
      <c r="AQ71" s="248"/>
    </row>
    <row r="72" spans="1:43" ht="15" customHeight="1">
      <c r="A72" s="49">
        <v>12</v>
      </c>
      <c r="B72" s="193"/>
      <c r="C72" s="194"/>
      <c r="D72" s="194"/>
      <c r="E72" s="194"/>
      <c r="F72" s="194"/>
      <c r="G72" s="194"/>
      <c r="H72" s="194"/>
      <c r="I72" s="195"/>
      <c r="J72" s="256" t="s">
        <v>171</v>
      </c>
      <c r="K72" s="257"/>
      <c r="L72" s="87"/>
      <c r="M72" s="258" t="s">
        <v>172</v>
      </c>
      <c r="N72" s="258"/>
      <c r="O72" s="258"/>
      <c r="P72" s="258"/>
      <c r="Q72" s="259"/>
      <c r="R72" s="214"/>
      <c r="S72" s="214"/>
      <c r="T72" s="214"/>
      <c r="U72" s="214"/>
      <c r="V72" s="214"/>
      <c r="W72" s="214"/>
      <c r="X72" s="214"/>
      <c r="Y72" s="214"/>
      <c r="Z72" s="162"/>
      <c r="AA72" s="162"/>
      <c r="AB72" s="162"/>
      <c r="AC72" s="162"/>
      <c r="AD72" s="162"/>
      <c r="AE72" s="162"/>
      <c r="AF72" s="162"/>
      <c r="AG72" s="162"/>
      <c r="AH72" s="162"/>
      <c r="AI72" s="162"/>
      <c r="AJ72" s="162"/>
      <c r="AK72" s="162"/>
      <c r="AL72" s="260" t="str">
        <f t="shared" si="26"/>
        <v>国民審査</v>
      </c>
      <c r="AM72" s="261"/>
      <c r="AN72" s="261"/>
      <c r="AO72" s="261"/>
      <c r="AP72" s="261"/>
      <c r="AQ72" s="262"/>
    </row>
    <row r="73" spans="1:43" ht="15" customHeight="1">
      <c r="B73" s="217"/>
      <c r="C73" s="218"/>
      <c r="D73" s="218"/>
      <c r="E73" s="218"/>
      <c r="F73" s="218"/>
      <c r="G73" s="218"/>
      <c r="H73" s="218"/>
      <c r="I73" s="219"/>
      <c r="J73" s="234" t="s">
        <v>168</v>
      </c>
      <c r="K73" s="235"/>
      <c r="L73" s="86"/>
      <c r="M73" s="236" t="s">
        <v>169</v>
      </c>
      <c r="N73" s="236"/>
      <c r="O73" s="236"/>
      <c r="P73" s="236"/>
      <c r="Q73" s="237"/>
      <c r="R73" s="238"/>
      <c r="S73" s="238"/>
      <c r="T73" s="238"/>
      <c r="U73" s="238"/>
      <c r="V73" s="238"/>
      <c r="W73" s="238"/>
      <c r="X73" s="238"/>
      <c r="Y73" s="238"/>
      <c r="Z73" s="239"/>
      <c r="AA73" s="239"/>
      <c r="AB73" s="239"/>
      <c r="AC73" s="239"/>
      <c r="AD73" s="239"/>
      <c r="AE73" s="239"/>
      <c r="AF73" s="239"/>
      <c r="AG73" s="239"/>
      <c r="AH73" s="239"/>
      <c r="AI73" s="239"/>
      <c r="AJ73" s="239"/>
      <c r="AK73" s="239"/>
      <c r="AL73" s="240" t="str">
        <f t="shared" si="24"/>
        <v>小選挙区</v>
      </c>
      <c r="AM73" s="241"/>
      <c r="AN73" s="241"/>
      <c r="AO73" s="241"/>
      <c r="AP73" s="241"/>
      <c r="AQ73" s="242"/>
    </row>
    <row r="74" spans="1:43" ht="7.5" customHeight="1">
      <c r="B74" s="191"/>
      <c r="C74" s="118"/>
      <c r="D74" s="118"/>
      <c r="E74" s="118"/>
      <c r="F74" s="118"/>
      <c r="G74" s="118"/>
      <c r="H74" s="118"/>
      <c r="I74" s="192"/>
      <c r="J74" s="243" t="s">
        <v>170</v>
      </c>
      <c r="K74" s="244"/>
      <c r="L74" s="243" t="s">
        <v>170</v>
      </c>
      <c r="M74" s="245"/>
      <c r="N74" s="245"/>
      <c r="O74" s="245"/>
      <c r="P74" s="245"/>
      <c r="Q74" s="244"/>
      <c r="R74" s="214"/>
      <c r="S74" s="214"/>
      <c r="T74" s="214"/>
      <c r="U74" s="214"/>
      <c r="V74" s="214"/>
      <c r="W74" s="214"/>
      <c r="X74" s="214"/>
      <c r="Y74" s="214"/>
      <c r="Z74" s="162"/>
      <c r="AA74" s="162"/>
      <c r="AB74" s="162"/>
      <c r="AC74" s="162"/>
      <c r="AD74" s="162"/>
      <c r="AE74" s="162"/>
      <c r="AF74" s="162"/>
      <c r="AG74" s="162"/>
      <c r="AH74" s="162"/>
      <c r="AI74" s="162"/>
      <c r="AJ74" s="162"/>
      <c r="AK74" s="162"/>
      <c r="AL74" s="246" t="str">
        <f t="shared" si="25"/>
        <v>比例代表</v>
      </c>
      <c r="AM74" s="247"/>
      <c r="AN74" s="247"/>
      <c r="AO74" s="247"/>
      <c r="AP74" s="247"/>
      <c r="AQ74" s="248"/>
    </row>
    <row r="75" spans="1:43" ht="7.5" customHeight="1">
      <c r="B75" s="191"/>
      <c r="C75" s="118"/>
      <c r="D75" s="118"/>
      <c r="E75" s="118"/>
      <c r="F75" s="118"/>
      <c r="G75" s="118"/>
      <c r="H75" s="118"/>
      <c r="I75" s="192"/>
      <c r="J75" s="243"/>
      <c r="K75" s="244"/>
      <c r="L75" s="243"/>
      <c r="M75" s="245"/>
      <c r="N75" s="245"/>
      <c r="O75" s="245"/>
      <c r="P75" s="245"/>
      <c r="Q75" s="244"/>
      <c r="R75" s="214"/>
      <c r="S75" s="214"/>
      <c r="T75" s="214"/>
      <c r="U75" s="214"/>
      <c r="V75" s="214"/>
      <c r="W75" s="214"/>
      <c r="X75" s="214"/>
      <c r="Y75" s="214"/>
      <c r="Z75" s="162"/>
      <c r="AA75" s="162"/>
      <c r="AB75" s="162"/>
      <c r="AC75" s="162"/>
      <c r="AD75" s="162"/>
      <c r="AE75" s="162"/>
      <c r="AF75" s="162"/>
      <c r="AG75" s="162"/>
      <c r="AH75" s="162"/>
      <c r="AI75" s="162"/>
      <c r="AJ75" s="162"/>
      <c r="AK75" s="162"/>
      <c r="AL75" s="246"/>
      <c r="AM75" s="247"/>
      <c r="AN75" s="247"/>
      <c r="AO75" s="247"/>
      <c r="AP75" s="247"/>
      <c r="AQ75" s="248"/>
    </row>
    <row r="76" spans="1:43" ht="15" customHeight="1">
      <c r="A76" s="49">
        <v>13</v>
      </c>
      <c r="B76" s="193"/>
      <c r="C76" s="194"/>
      <c r="D76" s="194"/>
      <c r="E76" s="194"/>
      <c r="F76" s="194"/>
      <c r="G76" s="194"/>
      <c r="H76" s="194"/>
      <c r="I76" s="195"/>
      <c r="J76" s="256" t="s">
        <v>171</v>
      </c>
      <c r="K76" s="257"/>
      <c r="L76" s="87"/>
      <c r="M76" s="258" t="s">
        <v>172</v>
      </c>
      <c r="N76" s="258"/>
      <c r="O76" s="258"/>
      <c r="P76" s="258"/>
      <c r="Q76" s="259"/>
      <c r="R76" s="214"/>
      <c r="S76" s="214"/>
      <c r="T76" s="214"/>
      <c r="U76" s="214"/>
      <c r="V76" s="214"/>
      <c r="W76" s="214"/>
      <c r="X76" s="214"/>
      <c r="Y76" s="214"/>
      <c r="Z76" s="162"/>
      <c r="AA76" s="162"/>
      <c r="AB76" s="162"/>
      <c r="AC76" s="162"/>
      <c r="AD76" s="162"/>
      <c r="AE76" s="162"/>
      <c r="AF76" s="162"/>
      <c r="AG76" s="162"/>
      <c r="AH76" s="162"/>
      <c r="AI76" s="162"/>
      <c r="AJ76" s="162"/>
      <c r="AK76" s="162"/>
      <c r="AL76" s="260" t="str">
        <f t="shared" si="26"/>
        <v>国民審査</v>
      </c>
      <c r="AM76" s="261"/>
      <c r="AN76" s="261"/>
      <c r="AO76" s="261"/>
      <c r="AP76" s="261"/>
      <c r="AQ76" s="262"/>
    </row>
    <row r="77" spans="1:43" ht="15" customHeight="1">
      <c r="B77" s="217"/>
      <c r="C77" s="218"/>
      <c r="D77" s="218"/>
      <c r="E77" s="218"/>
      <c r="F77" s="218"/>
      <c r="G77" s="218"/>
      <c r="H77" s="218"/>
      <c r="I77" s="219"/>
      <c r="J77" s="234" t="s">
        <v>168</v>
      </c>
      <c r="K77" s="235"/>
      <c r="L77" s="86"/>
      <c r="M77" s="236" t="s">
        <v>169</v>
      </c>
      <c r="N77" s="236"/>
      <c r="O77" s="236"/>
      <c r="P77" s="236"/>
      <c r="Q77" s="237"/>
      <c r="R77" s="238"/>
      <c r="S77" s="238"/>
      <c r="T77" s="238"/>
      <c r="U77" s="238"/>
      <c r="V77" s="238"/>
      <c r="W77" s="238"/>
      <c r="X77" s="238"/>
      <c r="Y77" s="238"/>
      <c r="Z77" s="239"/>
      <c r="AA77" s="239"/>
      <c r="AB77" s="239"/>
      <c r="AC77" s="239"/>
      <c r="AD77" s="239"/>
      <c r="AE77" s="239"/>
      <c r="AF77" s="239"/>
      <c r="AG77" s="239"/>
      <c r="AH77" s="239"/>
      <c r="AI77" s="239"/>
      <c r="AJ77" s="239"/>
      <c r="AK77" s="239"/>
      <c r="AL77" s="240" t="str">
        <f t="shared" si="24"/>
        <v>小選挙区</v>
      </c>
      <c r="AM77" s="241"/>
      <c r="AN77" s="241"/>
      <c r="AO77" s="241"/>
      <c r="AP77" s="241"/>
      <c r="AQ77" s="242"/>
    </row>
    <row r="78" spans="1:43" ht="7.5" customHeight="1">
      <c r="B78" s="191"/>
      <c r="C78" s="118"/>
      <c r="D78" s="118"/>
      <c r="E78" s="118"/>
      <c r="F78" s="118"/>
      <c r="G78" s="118"/>
      <c r="H78" s="118"/>
      <c r="I78" s="192"/>
      <c r="J78" s="243" t="s">
        <v>170</v>
      </c>
      <c r="K78" s="244"/>
      <c r="L78" s="243" t="s">
        <v>170</v>
      </c>
      <c r="M78" s="245"/>
      <c r="N78" s="245"/>
      <c r="O78" s="245"/>
      <c r="P78" s="245"/>
      <c r="Q78" s="244"/>
      <c r="R78" s="214"/>
      <c r="S78" s="214"/>
      <c r="T78" s="214"/>
      <c r="U78" s="214"/>
      <c r="V78" s="214"/>
      <c r="W78" s="214"/>
      <c r="X78" s="214"/>
      <c r="Y78" s="214"/>
      <c r="Z78" s="162"/>
      <c r="AA78" s="162"/>
      <c r="AB78" s="162"/>
      <c r="AC78" s="162"/>
      <c r="AD78" s="162"/>
      <c r="AE78" s="162"/>
      <c r="AF78" s="162"/>
      <c r="AG78" s="162"/>
      <c r="AH78" s="162"/>
      <c r="AI78" s="162"/>
      <c r="AJ78" s="162"/>
      <c r="AK78" s="162"/>
      <c r="AL78" s="246" t="str">
        <f t="shared" si="25"/>
        <v>比例代表</v>
      </c>
      <c r="AM78" s="247"/>
      <c r="AN78" s="247"/>
      <c r="AO78" s="247"/>
      <c r="AP78" s="247"/>
      <c r="AQ78" s="248"/>
    </row>
    <row r="79" spans="1:43" ht="7.5" customHeight="1">
      <c r="B79" s="191"/>
      <c r="C79" s="118"/>
      <c r="D79" s="118"/>
      <c r="E79" s="118"/>
      <c r="F79" s="118"/>
      <c r="G79" s="118"/>
      <c r="H79" s="118"/>
      <c r="I79" s="192"/>
      <c r="J79" s="243"/>
      <c r="K79" s="244"/>
      <c r="L79" s="243"/>
      <c r="M79" s="245"/>
      <c r="N79" s="245"/>
      <c r="O79" s="245"/>
      <c r="P79" s="245"/>
      <c r="Q79" s="244"/>
      <c r="R79" s="214"/>
      <c r="S79" s="214"/>
      <c r="T79" s="214"/>
      <c r="U79" s="214"/>
      <c r="V79" s="214"/>
      <c r="W79" s="214"/>
      <c r="X79" s="214"/>
      <c r="Y79" s="214"/>
      <c r="Z79" s="162"/>
      <c r="AA79" s="162"/>
      <c r="AB79" s="162"/>
      <c r="AC79" s="162"/>
      <c r="AD79" s="162"/>
      <c r="AE79" s="162"/>
      <c r="AF79" s="162"/>
      <c r="AG79" s="162"/>
      <c r="AH79" s="162"/>
      <c r="AI79" s="162"/>
      <c r="AJ79" s="162"/>
      <c r="AK79" s="162"/>
      <c r="AL79" s="246"/>
      <c r="AM79" s="247"/>
      <c r="AN79" s="247"/>
      <c r="AO79" s="247"/>
      <c r="AP79" s="247"/>
      <c r="AQ79" s="248"/>
    </row>
    <row r="80" spans="1:43" ht="15" customHeight="1">
      <c r="A80" s="49">
        <v>14</v>
      </c>
      <c r="B80" s="193"/>
      <c r="C80" s="194"/>
      <c r="D80" s="194"/>
      <c r="E80" s="194"/>
      <c r="F80" s="194"/>
      <c r="G80" s="194"/>
      <c r="H80" s="194"/>
      <c r="I80" s="195"/>
      <c r="J80" s="256" t="s">
        <v>171</v>
      </c>
      <c r="K80" s="257"/>
      <c r="L80" s="87"/>
      <c r="M80" s="258" t="s">
        <v>172</v>
      </c>
      <c r="N80" s="258"/>
      <c r="O80" s="258"/>
      <c r="P80" s="258"/>
      <c r="Q80" s="259"/>
      <c r="R80" s="214"/>
      <c r="S80" s="214"/>
      <c r="T80" s="214"/>
      <c r="U80" s="214"/>
      <c r="V80" s="214"/>
      <c r="W80" s="214"/>
      <c r="X80" s="214"/>
      <c r="Y80" s="214"/>
      <c r="Z80" s="162"/>
      <c r="AA80" s="162"/>
      <c r="AB80" s="162"/>
      <c r="AC80" s="162"/>
      <c r="AD80" s="162"/>
      <c r="AE80" s="162"/>
      <c r="AF80" s="162"/>
      <c r="AG80" s="162"/>
      <c r="AH80" s="162"/>
      <c r="AI80" s="162"/>
      <c r="AJ80" s="162"/>
      <c r="AK80" s="162"/>
      <c r="AL80" s="260" t="str">
        <f t="shared" si="26"/>
        <v>国民審査</v>
      </c>
      <c r="AM80" s="261"/>
      <c r="AN80" s="261"/>
      <c r="AO80" s="261"/>
      <c r="AP80" s="261"/>
      <c r="AQ80" s="262"/>
    </row>
    <row r="81" spans="1:43" ht="15" customHeight="1">
      <c r="B81" s="217"/>
      <c r="C81" s="218"/>
      <c r="D81" s="218"/>
      <c r="E81" s="218"/>
      <c r="F81" s="218"/>
      <c r="G81" s="218"/>
      <c r="H81" s="218"/>
      <c r="I81" s="219"/>
      <c r="J81" s="234" t="s">
        <v>168</v>
      </c>
      <c r="K81" s="235"/>
      <c r="L81" s="86"/>
      <c r="M81" s="236" t="s">
        <v>169</v>
      </c>
      <c r="N81" s="236"/>
      <c r="O81" s="236"/>
      <c r="P81" s="236"/>
      <c r="Q81" s="237"/>
      <c r="R81" s="238"/>
      <c r="S81" s="238"/>
      <c r="T81" s="238"/>
      <c r="U81" s="238"/>
      <c r="V81" s="238"/>
      <c r="W81" s="238"/>
      <c r="X81" s="238"/>
      <c r="Y81" s="238"/>
      <c r="Z81" s="239"/>
      <c r="AA81" s="239"/>
      <c r="AB81" s="239"/>
      <c r="AC81" s="239"/>
      <c r="AD81" s="239"/>
      <c r="AE81" s="239"/>
      <c r="AF81" s="239"/>
      <c r="AG81" s="239"/>
      <c r="AH81" s="239"/>
      <c r="AI81" s="239"/>
      <c r="AJ81" s="239"/>
      <c r="AK81" s="239"/>
      <c r="AL81" s="240" t="str">
        <f t="shared" si="24"/>
        <v>小選挙区</v>
      </c>
      <c r="AM81" s="241"/>
      <c r="AN81" s="241"/>
      <c r="AO81" s="241"/>
      <c r="AP81" s="241"/>
      <c r="AQ81" s="242"/>
    </row>
    <row r="82" spans="1:43" ht="7.5" customHeight="1">
      <c r="B82" s="191"/>
      <c r="C82" s="118"/>
      <c r="D82" s="118"/>
      <c r="E82" s="118"/>
      <c r="F82" s="118"/>
      <c r="G82" s="118"/>
      <c r="H82" s="118"/>
      <c r="I82" s="192"/>
      <c r="J82" s="243" t="s">
        <v>170</v>
      </c>
      <c r="K82" s="244"/>
      <c r="L82" s="243" t="s">
        <v>170</v>
      </c>
      <c r="M82" s="245"/>
      <c r="N82" s="245"/>
      <c r="O82" s="245"/>
      <c r="P82" s="245"/>
      <c r="Q82" s="244"/>
      <c r="R82" s="214"/>
      <c r="S82" s="214"/>
      <c r="T82" s="214"/>
      <c r="U82" s="214"/>
      <c r="V82" s="214"/>
      <c r="W82" s="214"/>
      <c r="X82" s="214"/>
      <c r="Y82" s="214"/>
      <c r="Z82" s="162"/>
      <c r="AA82" s="162"/>
      <c r="AB82" s="162"/>
      <c r="AC82" s="162"/>
      <c r="AD82" s="162"/>
      <c r="AE82" s="162"/>
      <c r="AF82" s="162"/>
      <c r="AG82" s="162"/>
      <c r="AH82" s="162"/>
      <c r="AI82" s="162"/>
      <c r="AJ82" s="162"/>
      <c r="AK82" s="162"/>
      <c r="AL82" s="246" t="str">
        <f t="shared" si="25"/>
        <v>比例代表</v>
      </c>
      <c r="AM82" s="247"/>
      <c r="AN82" s="247"/>
      <c r="AO82" s="247"/>
      <c r="AP82" s="247"/>
      <c r="AQ82" s="248"/>
    </row>
    <row r="83" spans="1:43" ht="7.5" customHeight="1">
      <c r="B83" s="191"/>
      <c r="C83" s="118"/>
      <c r="D83" s="118"/>
      <c r="E83" s="118"/>
      <c r="F83" s="118"/>
      <c r="G83" s="118"/>
      <c r="H83" s="118"/>
      <c r="I83" s="192"/>
      <c r="J83" s="243"/>
      <c r="K83" s="244"/>
      <c r="L83" s="243"/>
      <c r="M83" s="245"/>
      <c r="N83" s="245"/>
      <c r="O83" s="245"/>
      <c r="P83" s="245"/>
      <c r="Q83" s="244"/>
      <c r="R83" s="214"/>
      <c r="S83" s="214"/>
      <c r="T83" s="214"/>
      <c r="U83" s="214"/>
      <c r="V83" s="214"/>
      <c r="W83" s="214"/>
      <c r="X83" s="214"/>
      <c r="Y83" s="214"/>
      <c r="Z83" s="162"/>
      <c r="AA83" s="162"/>
      <c r="AB83" s="162"/>
      <c r="AC83" s="162"/>
      <c r="AD83" s="162"/>
      <c r="AE83" s="162"/>
      <c r="AF83" s="162"/>
      <c r="AG83" s="162"/>
      <c r="AH83" s="162"/>
      <c r="AI83" s="162"/>
      <c r="AJ83" s="162"/>
      <c r="AK83" s="162"/>
      <c r="AL83" s="246"/>
      <c r="AM83" s="247"/>
      <c r="AN83" s="247"/>
      <c r="AO83" s="247"/>
      <c r="AP83" s="247"/>
      <c r="AQ83" s="248"/>
    </row>
    <row r="84" spans="1:43" ht="15" customHeight="1">
      <c r="A84" s="49">
        <v>15</v>
      </c>
      <c r="B84" s="193"/>
      <c r="C84" s="194"/>
      <c r="D84" s="194"/>
      <c r="E84" s="194"/>
      <c r="F84" s="194"/>
      <c r="G84" s="194"/>
      <c r="H84" s="194"/>
      <c r="I84" s="195"/>
      <c r="J84" s="256" t="s">
        <v>171</v>
      </c>
      <c r="K84" s="257"/>
      <c r="L84" s="87"/>
      <c r="M84" s="258" t="s">
        <v>172</v>
      </c>
      <c r="N84" s="258"/>
      <c r="O84" s="258"/>
      <c r="P84" s="258"/>
      <c r="Q84" s="259"/>
      <c r="R84" s="214"/>
      <c r="S84" s="214"/>
      <c r="T84" s="214"/>
      <c r="U84" s="214"/>
      <c r="V84" s="214"/>
      <c r="W84" s="214"/>
      <c r="X84" s="214"/>
      <c r="Y84" s="214"/>
      <c r="Z84" s="162"/>
      <c r="AA84" s="162"/>
      <c r="AB84" s="162"/>
      <c r="AC84" s="162"/>
      <c r="AD84" s="162"/>
      <c r="AE84" s="162"/>
      <c r="AF84" s="162"/>
      <c r="AG84" s="162"/>
      <c r="AH84" s="162"/>
      <c r="AI84" s="162"/>
      <c r="AJ84" s="162"/>
      <c r="AK84" s="162"/>
      <c r="AL84" s="260" t="str">
        <f t="shared" si="26"/>
        <v>国民審査</v>
      </c>
      <c r="AM84" s="261"/>
      <c r="AN84" s="261"/>
      <c r="AO84" s="261"/>
      <c r="AP84" s="261"/>
      <c r="AQ84" s="262"/>
    </row>
    <row r="85" spans="1:43" ht="15" customHeight="1">
      <c r="B85" s="217"/>
      <c r="C85" s="218"/>
      <c r="D85" s="218"/>
      <c r="E85" s="218"/>
      <c r="F85" s="218"/>
      <c r="G85" s="218"/>
      <c r="H85" s="218"/>
      <c r="I85" s="219"/>
      <c r="J85" s="234" t="s">
        <v>168</v>
      </c>
      <c r="K85" s="235"/>
      <c r="L85" s="86"/>
      <c r="M85" s="236" t="s">
        <v>169</v>
      </c>
      <c r="N85" s="236"/>
      <c r="O85" s="236"/>
      <c r="P85" s="236"/>
      <c r="Q85" s="237"/>
      <c r="R85" s="238"/>
      <c r="S85" s="238"/>
      <c r="T85" s="238"/>
      <c r="U85" s="238"/>
      <c r="V85" s="238"/>
      <c r="W85" s="238"/>
      <c r="X85" s="238"/>
      <c r="Y85" s="238"/>
      <c r="Z85" s="239"/>
      <c r="AA85" s="239"/>
      <c r="AB85" s="239"/>
      <c r="AC85" s="239"/>
      <c r="AD85" s="239"/>
      <c r="AE85" s="239"/>
      <c r="AF85" s="239"/>
      <c r="AG85" s="239"/>
      <c r="AH85" s="239"/>
      <c r="AI85" s="239"/>
      <c r="AJ85" s="239"/>
      <c r="AK85" s="239"/>
      <c r="AL85" s="240" t="str">
        <f t="shared" si="24"/>
        <v>小選挙区</v>
      </c>
      <c r="AM85" s="241"/>
      <c r="AN85" s="241"/>
      <c r="AO85" s="241"/>
      <c r="AP85" s="241"/>
      <c r="AQ85" s="242"/>
    </row>
    <row r="86" spans="1:43" ht="7.5" customHeight="1">
      <c r="B86" s="191"/>
      <c r="C86" s="118"/>
      <c r="D86" s="118"/>
      <c r="E86" s="118"/>
      <c r="F86" s="118"/>
      <c r="G86" s="118"/>
      <c r="H86" s="118"/>
      <c r="I86" s="192"/>
      <c r="J86" s="243" t="s">
        <v>170</v>
      </c>
      <c r="K86" s="244"/>
      <c r="L86" s="243" t="s">
        <v>170</v>
      </c>
      <c r="M86" s="245"/>
      <c r="N86" s="245"/>
      <c r="O86" s="245"/>
      <c r="P86" s="245"/>
      <c r="Q86" s="244"/>
      <c r="R86" s="214"/>
      <c r="S86" s="214"/>
      <c r="T86" s="214"/>
      <c r="U86" s="214"/>
      <c r="V86" s="214"/>
      <c r="W86" s="214"/>
      <c r="X86" s="214"/>
      <c r="Y86" s="214"/>
      <c r="Z86" s="162"/>
      <c r="AA86" s="162"/>
      <c r="AB86" s="162"/>
      <c r="AC86" s="162"/>
      <c r="AD86" s="162"/>
      <c r="AE86" s="162"/>
      <c r="AF86" s="162"/>
      <c r="AG86" s="162"/>
      <c r="AH86" s="162"/>
      <c r="AI86" s="162"/>
      <c r="AJ86" s="162"/>
      <c r="AK86" s="162"/>
      <c r="AL86" s="246" t="str">
        <f t="shared" si="25"/>
        <v>比例代表</v>
      </c>
      <c r="AM86" s="247"/>
      <c r="AN86" s="247"/>
      <c r="AO86" s="247"/>
      <c r="AP86" s="247"/>
      <c r="AQ86" s="248"/>
    </row>
    <row r="87" spans="1:43" ht="7.5" customHeight="1">
      <c r="B87" s="191"/>
      <c r="C87" s="118"/>
      <c r="D87" s="118"/>
      <c r="E87" s="118"/>
      <c r="F87" s="118"/>
      <c r="G87" s="118"/>
      <c r="H87" s="118"/>
      <c r="I87" s="192"/>
      <c r="J87" s="243"/>
      <c r="K87" s="244"/>
      <c r="L87" s="243"/>
      <c r="M87" s="245"/>
      <c r="N87" s="245"/>
      <c r="O87" s="245"/>
      <c r="P87" s="245"/>
      <c r="Q87" s="244"/>
      <c r="R87" s="214"/>
      <c r="S87" s="214"/>
      <c r="T87" s="214"/>
      <c r="U87" s="214"/>
      <c r="V87" s="214"/>
      <c r="W87" s="214"/>
      <c r="X87" s="214"/>
      <c r="Y87" s="214"/>
      <c r="Z87" s="162"/>
      <c r="AA87" s="162"/>
      <c r="AB87" s="162"/>
      <c r="AC87" s="162"/>
      <c r="AD87" s="162"/>
      <c r="AE87" s="162"/>
      <c r="AF87" s="162"/>
      <c r="AG87" s="162"/>
      <c r="AH87" s="162"/>
      <c r="AI87" s="162"/>
      <c r="AJ87" s="162"/>
      <c r="AK87" s="162"/>
      <c r="AL87" s="246"/>
      <c r="AM87" s="247"/>
      <c r="AN87" s="247"/>
      <c r="AO87" s="247"/>
      <c r="AP87" s="247"/>
      <c r="AQ87" s="248"/>
    </row>
    <row r="88" spans="1:43" ht="15" customHeight="1">
      <c r="A88" s="49">
        <v>16</v>
      </c>
      <c r="B88" s="193"/>
      <c r="C88" s="194"/>
      <c r="D88" s="194"/>
      <c r="E88" s="194"/>
      <c r="F88" s="194"/>
      <c r="G88" s="194"/>
      <c r="H88" s="194"/>
      <c r="I88" s="195"/>
      <c r="J88" s="256" t="s">
        <v>171</v>
      </c>
      <c r="K88" s="257"/>
      <c r="L88" s="87"/>
      <c r="M88" s="258" t="s">
        <v>172</v>
      </c>
      <c r="N88" s="258"/>
      <c r="O88" s="258"/>
      <c r="P88" s="258"/>
      <c r="Q88" s="259"/>
      <c r="R88" s="214"/>
      <c r="S88" s="214"/>
      <c r="T88" s="214"/>
      <c r="U88" s="214"/>
      <c r="V88" s="214"/>
      <c r="W88" s="214"/>
      <c r="X88" s="214"/>
      <c r="Y88" s="214"/>
      <c r="Z88" s="162"/>
      <c r="AA88" s="162"/>
      <c r="AB88" s="162"/>
      <c r="AC88" s="162"/>
      <c r="AD88" s="162"/>
      <c r="AE88" s="162"/>
      <c r="AF88" s="162"/>
      <c r="AG88" s="162"/>
      <c r="AH88" s="162"/>
      <c r="AI88" s="162"/>
      <c r="AJ88" s="162"/>
      <c r="AK88" s="162"/>
      <c r="AL88" s="260" t="str">
        <f t="shared" si="26"/>
        <v>国民審査</v>
      </c>
      <c r="AM88" s="261"/>
      <c r="AN88" s="261"/>
      <c r="AO88" s="261"/>
      <c r="AP88" s="261"/>
      <c r="AQ88" s="262"/>
    </row>
    <row r="89" spans="1:43" ht="15" customHeight="1">
      <c r="B89" s="217"/>
      <c r="C89" s="218"/>
      <c r="D89" s="218"/>
      <c r="E89" s="218"/>
      <c r="F89" s="218"/>
      <c r="G89" s="218"/>
      <c r="H89" s="218"/>
      <c r="I89" s="219"/>
      <c r="J89" s="234" t="s">
        <v>168</v>
      </c>
      <c r="K89" s="235"/>
      <c r="L89" s="86"/>
      <c r="M89" s="236" t="s">
        <v>169</v>
      </c>
      <c r="N89" s="236"/>
      <c r="O89" s="236"/>
      <c r="P89" s="236"/>
      <c r="Q89" s="237"/>
      <c r="R89" s="238"/>
      <c r="S89" s="238"/>
      <c r="T89" s="238"/>
      <c r="U89" s="238"/>
      <c r="V89" s="238"/>
      <c r="W89" s="238"/>
      <c r="X89" s="238"/>
      <c r="Y89" s="238"/>
      <c r="Z89" s="239"/>
      <c r="AA89" s="239"/>
      <c r="AB89" s="239"/>
      <c r="AC89" s="239"/>
      <c r="AD89" s="239"/>
      <c r="AE89" s="239"/>
      <c r="AF89" s="239"/>
      <c r="AG89" s="239"/>
      <c r="AH89" s="239"/>
      <c r="AI89" s="239"/>
      <c r="AJ89" s="239"/>
      <c r="AK89" s="239"/>
      <c r="AL89" s="240" t="str">
        <f t="shared" si="24"/>
        <v>小選挙区</v>
      </c>
      <c r="AM89" s="241"/>
      <c r="AN89" s="241"/>
      <c r="AO89" s="241"/>
      <c r="AP89" s="241"/>
      <c r="AQ89" s="242"/>
    </row>
    <row r="90" spans="1:43" ht="7.5" customHeight="1">
      <c r="B90" s="191"/>
      <c r="C90" s="118"/>
      <c r="D90" s="118"/>
      <c r="E90" s="118"/>
      <c r="F90" s="118"/>
      <c r="G90" s="118"/>
      <c r="H90" s="118"/>
      <c r="I90" s="192"/>
      <c r="J90" s="243" t="s">
        <v>170</v>
      </c>
      <c r="K90" s="244"/>
      <c r="L90" s="243" t="s">
        <v>170</v>
      </c>
      <c r="M90" s="245"/>
      <c r="N90" s="245"/>
      <c r="O90" s="245"/>
      <c r="P90" s="245"/>
      <c r="Q90" s="244"/>
      <c r="R90" s="214"/>
      <c r="S90" s="214"/>
      <c r="T90" s="214"/>
      <c r="U90" s="214"/>
      <c r="V90" s="214"/>
      <c r="W90" s="214"/>
      <c r="X90" s="214"/>
      <c r="Y90" s="214"/>
      <c r="Z90" s="162"/>
      <c r="AA90" s="162"/>
      <c r="AB90" s="162"/>
      <c r="AC90" s="162"/>
      <c r="AD90" s="162"/>
      <c r="AE90" s="162"/>
      <c r="AF90" s="162"/>
      <c r="AG90" s="162"/>
      <c r="AH90" s="162"/>
      <c r="AI90" s="162"/>
      <c r="AJ90" s="162"/>
      <c r="AK90" s="162"/>
      <c r="AL90" s="246" t="str">
        <f t="shared" si="25"/>
        <v>比例代表</v>
      </c>
      <c r="AM90" s="247"/>
      <c r="AN90" s="247"/>
      <c r="AO90" s="247"/>
      <c r="AP90" s="247"/>
      <c r="AQ90" s="248"/>
    </row>
    <row r="91" spans="1:43" ht="7.5" customHeight="1">
      <c r="B91" s="191"/>
      <c r="C91" s="118"/>
      <c r="D91" s="118"/>
      <c r="E91" s="118"/>
      <c r="F91" s="118"/>
      <c r="G91" s="118"/>
      <c r="H91" s="118"/>
      <c r="I91" s="192"/>
      <c r="J91" s="243"/>
      <c r="K91" s="244"/>
      <c r="L91" s="243"/>
      <c r="M91" s="245"/>
      <c r="N91" s="245"/>
      <c r="O91" s="245"/>
      <c r="P91" s="245"/>
      <c r="Q91" s="244"/>
      <c r="R91" s="214"/>
      <c r="S91" s="214"/>
      <c r="T91" s="214"/>
      <c r="U91" s="214"/>
      <c r="V91" s="214"/>
      <c r="W91" s="214"/>
      <c r="X91" s="214"/>
      <c r="Y91" s="214"/>
      <c r="Z91" s="162"/>
      <c r="AA91" s="162"/>
      <c r="AB91" s="162"/>
      <c r="AC91" s="162"/>
      <c r="AD91" s="162"/>
      <c r="AE91" s="162"/>
      <c r="AF91" s="162"/>
      <c r="AG91" s="162"/>
      <c r="AH91" s="162"/>
      <c r="AI91" s="162"/>
      <c r="AJ91" s="162"/>
      <c r="AK91" s="162"/>
      <c r="AL91" s="246"/>
      <c r="AM91" s="247"/>
      <c r="AN91" s="247"/>
      <c r="AO91" s="247"/>
      <c r="AP91" s="247"/>
      <c r="AQ91" s="248"/>
    </row>
    <row r="92" spans="1:43" ht="15" customHeight="1">
      <c r="A92" s="49">
        <v>17</v>
      </c>
      <c r="B92" s="193"/>
      <c r="C92" s="194"/>
      <c r="D92" s="194"/>
      <c r="E92" s="194"/>
      <c r="F92" s="194"/>
      <c r="G92" s="194"/>
      <c r="H92" s="194"/>
      <c r="I92" s="195"/>
      <c r="J92" s="256" t="s">
        <v>171</v>
      </c>
      <c r="K92" s="257"/>
      <c r="L92" s="87"/>
      <c r="M92" s="258" t="s">
        <v>172</v>
      </c>
      <c r="N92" s="258"/>
      <c r="O92" s="258"/>
      <c r="P92" s="258"/>
      <c r="Q92" s="259"/>
      <c r="R92" s="214"/>
      <c r="S92" s="214"/>
      <c r="T92" s="214"/>
      <c r="U92" s="214"/>
      <c r="V92" s="214"/>
      <c r="W92" s="214"/>
      <c r="X92" s="214"/>
      <c r="Y92" s="214"/>
      <c r="Z92" s="162"/>
      <c r="AA92" s="162"/>
      <c r="AB92" s="162"/>
      <c r="AC92" s="162"/>
      <c r="AD92" s="162"/>
      <c r="AE92" s="162"/>
      <c r="AF92" s="162"/>
      <c r="AG92" s="162"/>
      <c r="AH92" s="162"/>
      <c r="AI92" s="162"/>
      <c r="AJ92" s="162"/>
      <c r="AK92" s="162"/>
      <c r="AL92" s="260" t="str">
        <f t="shared" si="26"/>
        <v>国民審査</v>
      </c>
      <c r="AM92" s="261"/>
      <c r="AN92" s="261"/>
      <c r="AO92" s="261"/>
      <c r="AP92" s="261"/>
      <c r="AQ92" s="262"/>
    </row>
    <row r="93" spans="1:43" ht="15" customHeight="1">
      <c r="B93" s="217"/>
      <c r="C93" s="218"/>
      <c r="D93" s="218"/>
      <c r="E93" s="218"/>
      <c r="F93" s="218"/>
      <c r="G93" s="218"/>
      <c r="H93" s="218"/>
      <c r="I93" s="219"/>
      <c r="J93" s="234" t="s">
        <v>168</v>
      </c>
      <c r="K93" s="235"/>
      <c r="L93" s="86"/>
      <c r="M93" s="236" t="s">
        <v>169</v>
      </c>
      <c r="N93" s="236"/>
      <c r="O93" s="236"/>
      <c r="P93" s="236"/>
      <c r="Q93" s="237"/>
      <c r="R93" s="238"/>
      <c r="S93" s="238"/>
      <c r="T93" s="238"/>
      <c r="U93" s="238"/>
      <c r="V93" s="238"/>
      <c r="W93" s="238"/>
      <c r="X93" s="238"/>
      <c r="Y93" s="238"/>
      <c r="Z93" s="239"/>
      <c r="AA93" s="239"/>
      <c r="AB93" s="239"/>
      <c r="AC93" s="239"/>
      <c r="AD93" s="239"/>
      <c r="AE93" s="239"/>
      <c r="AF93" s="239"/>
      <c r="AG93" s="239"/>
      <c r="AH93" s="239"/>
      <c r="AI93" s="239"/>
      <c r="AJ93" s="239"/>
      <c r="AK93" s="239"/>
      <c r="AL93" s="240" t="str">
        <f t="shared" si="24"/>
        <v>小選挙区</v>
      </c>
      <c r="AM93" s="241"/>
      <c r="AN93" s="241"/>
      <c r="AO93" s="241"/>
      <c r="AP93" s="241"/>
      <c r="AQ93" s="242"/>
    </row>
    <row r="94" spans="1:43" ht="7.5" customHeight="1">
      <c r="B94" s="191"/>
      <c r="C94" s="118"/>
      <c r="D94" s="118"/>
      <c r="E94" s="118"/>
      <c r="F94" s="118"/>
      <c r="G94" s="118"/>
      <c r="H94" s="118"/>
      <c r="I94" s="192"/>
      <c r="J94" s="243" t="s">
        <v>170</v>
      </c>
      <c r="K94" s="244"/>
      <c r="L94" s="243" t="s">
        <v>170</v>
      </c>
      <c r="M94" s="245"/>
      <c r="N94" s="245"/>
      <c r="O94" s="245"/>
      <c r="P94" s="245"/>
      <c r="Q94" s="244"/>
      <c r="R94" s="214"/>
      <c r="S94" s="214"/>
      <c r="T94" s="214"/>
      <c r="U94" s="214"/>
      <c r="V94" s="214"/>
      <c r="W94" s="214"/>
      <c r="X94" s="214"/>
      <c r="Y94" s="214"/>
      <c r="Z94" s="162"/>
      <c r="AA94" s="162"/>
      <c r="AB94" s="162"/>
      <c r="AC94" s="162"/>
      <c r="AD94" s="162"/>
      <c r="AE94" s="162"/>
      <c r="AF94" s="162"/>
      <c r="AG94" s="162"/>
      <c r="AH94" s="162"/>
      <c r="AI94" s="162"/>
      <c r="AJ94" s="162"/>
      <c r="AK94" s="162"/>
      <c r="AL94" s="246" t="str">
        <f t="shared" si="25"/>
        <v>比例代表</v>
      </c>
      <c r="AM94" s="247"/>
      <c r="AN94" s="247"/>
      <c r="AO94" s="247"/>
      <c r="AP94" s="247"/>
      <c r="AQ94" s="248"/>
    </row>
    <row r="95" spans="1:43" ht="7.5" customHeight="1">
      <c r="B95" s="191"/>
      <c r="C95" s="118"/>
      <c r="D95" s="118"/>
      <c r="E95" s="118"/>
      <c r="F95" s="118"/>
      <c r="G95" s="118"/>
      <c r="H95" s="118"/>
      <c r="I95" s="192"/>
      <c r="J95" s="243"/>
      <c r="K95" s="244"/>
      <c r="L95" s="243"/>
      <c r="M95" s="245"/>
      <c r="N95" s="245"/>
      <c r="O95" s="245"/>
      <c r="P95" s="245"/>
      <c r="Q95" s="244"/>
      <c r="R95" s="214"/>
      <c r="S95" s="214"/>
      <c r="T95" s="214"/>
      <c r="U95" s="214"/>
      <c r="V95" s="214"/>
      <c r="W95" s="214"/>
      <c r="X95" s="214"/>
      <c r="Y95" s="214"/>
      <c r="Z95" s="162"/>
      <c r="AA95" s="162"/>
      <c r="AB95" s="162"/>
      <c r="AC95" s="162"/>
      <c r="AD95" s="162"/>
      <c r="AE95" s="162"/>
      <c r="AF95" s="162"/>
      <c r="AG95" s="162"/>
      <c r="AH95" s="162"/>
      <c r="AI95" s="162"/>
      <c r="AJ95" s="162"/>
      <c r="AK95" s="162"/>
      <c r="AL95" s="246"/>
      <c r="AM95" s="247"/>
      <c r="AN95" s="247"/>
      <c r="AO95" s="247"/>
      <c r="AP95" s="247"/>
      <c r="AQ95" s="248"/>
    </row>
    <row r="96" spans="1:43" ht="15" customHeight="1">
      <c r="A96" s="49">
        <v>18</v>
      </c>
      <c r="B96" s="193"/>
      <c r="C96" s="194"/>
      <c r="D96" s="194"/>
      <c r="E96" s="194"/>
      <c r="F96" s="194"/>
      <c r="G96" s="194"/>
      <c r="H96" s="194"/>
      <c r="I96" s="195"/>
      <c r="J96" s="256" t="s">
        <v>171</v>
      </c>
      <c r="K96" s="257"/>
      <c r="L96" s="87"/>
      <c r="M96" s="258" t="s">
        <v>172</v>
      </c>
      <c r="N96" s="258"/>
      <c r="O96" s="258"/>
      <c r="P96" s="258"/>
      <c r="Q96" s="259"/>
      <c r="R96" s="214"/>
      <c r="S96" s="214"/>
      <c r="T96" s="214"/>
      <c r="U96" s="214"/>
      <c r="V96" s="214"/>
      <c r="W96" s="214"/>
      <c r="X96" s="214"/>
      <c r="Y96" s="214"/>
      <c r="Z96" s="162"/>
      <c r="AA96" s="162"/>
      <c r="AB96" s="162"/>
      <c r="AC96" s="162"/>
      <c r="AD96" s="162"/>
      <c r="AE96" s="162"/>
      <c r="AF96" s="162"/>
      <c r="AG96" s="162"/>
      <c r="AH96" s="162"/>
      <c r="AI96" s="162"/>
      <c r="AJ96" s="162"/>
      <c r="AK96" s="162"/>
      <c r="AL96" s="260" t="str">
        <f t="shared" si="26"/>
        <v>国民審査</v>
      </c>
      <c r="AM96" s="261"/>
      <c r="AN96" s="261"/>
      <c r="AO96" s="261"/>
      <c r="AP96" s="261"/>
      <c r="AQ96" s="262"/>
    </row>
    <row r="97" spans="1:43" ht="15" customHeight="1">
      <c r="B97" s="217"/>
      <c r="C97" s="218"/>
      <c r="D97" s="218"/>
      <c r="E97" s="218"/>
      <c r="F97" s="218"/>
      <c r="G97" s="218"/>
      <c r="H97" s="218"/>
      <c r="I97" s="219"/>
      <c r="J97" s="234" t="s">
        <v>168</v>
      </c>
      <c r="K97" s="235"/>
      <c r="L97" s="86"/>
      <c r="M97" s="236" t="s">
        <v>169</v>
      </c>
      <c r="N97" s="236"/>
      <c r="O97" s="236"/>
      <c r="P97" s="236"/>
      <c r="Q97" s="237"/>
      <c r="R97" s="238"/>
      <c r="S97" s="238"/>
      <c r="T97" s="238"/>
      <c r="U97" s="238"/>
      <c r="V97" s="238"/>
      <c r="W97" s="238"/>
      <c r="X97" s="238"/>
      <c r="Y97" s="238"/>
      <c r="Z97" s="239"/>
      <c r="AA97" s="239"/>
      <c r="AB97" s="239"/>
      <c r="AC97" s="239"/>
      <c r="AD97" s="239"/>
      <c r="AE97" s="239"/>
      <c r="AF97" s="239"/>
      <c r="AG97" s="239"/>
      <c r="AH97" s="239"/>
      <c r="AI97" s="239"/>
      <c r="AJ97" s="239"/>
      <c r="AK97" s="239"/>
      <c r="AL97" s="240" t="str">
        <f t="shared" si="24"/>
        <v>小選挙区</v>
      </c>
      <c r="AM97" s="241"/>
      <c r="AN97" s="241"/>
      <c r="AO97" s="241"/>
      <c r="AP97" s="241"/>
      <c r="AQ97" s="242"/>
    </row>
    <row r="98" spans="1:43" ht="7.5" customHeight="1">
      <c r="B98" s="191"/>
      <c r="C98" s="118"/>
      <c r="D98" s="118"/>
      <c r="E98" s="118"/>
      <c r="F98" s="118"/>
      <c r="G98" s="118"/>
      <c r="H98" s="118"/>
      <c r="I98" s="192"/>
      <c r="J98" s="243" t="s">
        <v>170</v>
      </c>
      <c r="K98" s="244"/>
      <c r="L98" s="243" t="s">
        <v>170</v>
      </c>
      <c r="M98" s="245"/>
      <c r="N98" s="245"/>
      <c r="O98" s="245"/>
      <c r="P98" s="245"/>
      <c r="Q98" s="244"/>
      <c r="R98" s="214"/>
      <c r="S98" s="214"/>
      <c r="T98" s="214"/>
      <c r="U98" s="214"/>
      <c r="V98" s="214"/>
      <c r="W98" s="214"/>
      <c r="X98" s="214"/>
      <c r="Y98" s="214"/>
      <c r="Z98" s="162"/>
      <c r="AA98" s="162"/>
      <c r="AB98" s="162"/>
      <c r="AC98" s="162"/>
      <c r="AD98" s="162"/>
      <c r="AE98" s="162"/>
      <c r="AF98" s="162"/>
      <c r="AG98" s="162"/>
      <c r="AH98" s="162"/>
      <c r="AI98" s="162"/>
      <c r="AJ98" s="162"/>
      <c r="AK98" s="162"/>
      <c r="AL98" s="246" t="str">
        <f t="shared" si="25"/>
        <v>比例代表</v>
      </c>
      <c r="AM98" s="247"/>
      <c r="AN98" s="247"/>
      <c r="AO98" s="247"/>
      <c r="AP98" s="247"/>
      <c r="AQ98" s="248"/>
    </row>
    <row r="99" spans="1:43" ht="7.5" customHeight="1">
      <c r="B99" s="191"/>
      <c r="C99" s="118"/>
      <c r="D99" s="118"/>
      <c r="E99" s="118"/>
      <c r="F99" s="118"/>
      <c r="G99" s="118"/>
      <c r="H99" s="118"/>
      <c r="I99" s="192"/>
      <c r="J99" s="243"/>
      <c r="K99" s="244"/>
      <c r="L99" s="243"/>
      <c r="M99" s="245"/>
      <c r="N99" s="245"/>
      <c r="O99" s="245"/>
      <c r="P99" s="245"/>
      <c r="Q99" s="244"/>
      <c r="R99" s="214"/>
      <c r="S99" s="214"/>
      <c r="T99" s="214"/>
      <c r="U99" s="214"/>
      <c r="V99" s="214"/>
      <c r="W99" s="214"/>
      <c r="X99" s="214"/>
      <c r="Y99" s="214"/>
      <c r="Z99" s="162"/>
      <c r="AA99" s="162"/>
      <c r="AB99" s="162"/>
      <c r="AC99" s="162"/>
      <c r="AD99" s="162"/>
      <c r="AE99" s="162"/>
      <c r="AF99" s="162"/>
      <c r="AG99" s="162"/>
      <c r="AH99" s="162"/>
      <c r="AI99" s="162"/>
      <c r="AJ99" s="162"/>
      <c r="AK99" s="162"/>
      <c r="AL99" s="246"/>
      <c r="AM99" s="247"/>
      <c r="AN99" s="247"/>
      <c r="AO99" s="247"/>
      <c r="AP99" s="247"/>
      <c r="AQ99" s="248"/>
    </row>
    <row r="100" spans="1:43" ht="15" customHeight="1">
      <c r="A100" s="49">
        <v>19</v>
      </c>
      <c r="B100" s="193"/>
      <c r="C100" s="194"/>
      <c r="D100" s="194"/>
      <c r="E100" s="194"/>
      <c r="F100" s="194"/>
      <c r="G100" s="194"/>
      <c r="H100" s="194"/>
      <c r="I100" s="195"/>
      <c r="J100" s="256" t="s">
        <v>171</v>
      </c>
      <c r="K100" s="257"/>
      <c r="L100" s="87"/>
      <c r="M100" s="258" t="s">
        <v>172</v>
      </c>
      <c r="N100" s="258"/>
      <c r="O100" s="258"/>
      <c r="P100" s="258"/>
      <c r="Q100" s="259"/>
      <c r="R100" s="214"/>
      <c r="S100" s="214"/>
      <c r="T100" s="214"/>
      <c r="U100" s="214"/>
      <c r="V100" s="214"/>
      <c r="W100" s="214"/>
      <c r="X100" s="214"/>
      <c r="Y100" s="214"/>
      <c r="Z100" s="162"/>
      <c r="AA100" s="162"/>
      <c r="AB100" s="162"/>
      <c r="AC100" s="162"/>
      <c r="AD100" s="162"/>
      <c r="AE100" s="162"/>
      <c r="AF100" s="162"/>
      <c r="AG100" s="162"/>
      <c r="AH100" s="162"/>
      <c r="AI100" s="162"/>
      <c r="AJ100" s="162"/>
      <c r="AK100" s="162"/>
      <c r="AL100" s="260" t="str">
        <f t="shared" si="26"/>
        <v>国民審査</v>
      </c>
      <c r="AM100" s="261"/>
      <c r="AN100" s="261"/>
      <c r="AO100" s="261"/>
      <c r="AP100" s="261"/>
      <c r="AQ100" s="262"/>
    </row>
    <row r="101" spans="1:43" ht="15" customHeight="1">
      <c r="B101" s="217"/>
      <c r="C101" s="218"/>
      <c r="D101" s="218"/>
      <c r="E101" s="218"/>
      <c r="F101" s="218"/>
      <c r="G101" s="218"/>
      <c r="H101" s="218"/>
      <c r="I101" s="219"/>
      <c r="J101" s="234" t="s">
        <v>168</v>
      </c>
      <c r="K101" s="235"/>
      <c r="L101" s="86"/>
      <c r="M101" s="236" t="s">
        <v>169</v>
      </c>
      <c r="N101" s="236"/>
      <c r="O101" s="236"/>
      <c r="P101" s="236"/>
      <c r="Q101" s="237"/>
      <c r="R101" s="238"/>
      <c r="S101" s="238"/>
      <c r="T101" s="238"/>
      <c r="U101" s="238"/>
      <c r="V101" s="238"/>
      <c r="W101" s="238"/>
      <c r="X101" s="238"/>
      <c r="Y101" s="238"/>
      <c r="Z101" s="239"/>
      <c r="AA101" s="239"/>
      <c r="AB101" s="239"/>
      <c r="AC101" s="239"/>
      <c r="AD101" s="239"/>
      <c r="AE101" s="239"/>
      <c r="AF101" s="239"/>
      <c r="AG101" s="239"/>
      <c r="AH101" s="239"/>
      <c r="AI101" s="239"/>
      <c r="AJ101" s="239"/>
      <c r="AK101" s="239"/>
      <c r="AL101" s="240" t="str">
        <f t="shared" si="24"/>
        <v>小選挙区</v>
      </c>
      <c r="AM101" s="241"/>
      <c r="AN101" s="241"/>
      <c r="AO101" s="241"/>
      <c r="AP101" s="241"/>
      <c r="AQ101" s="242"/>
    </row>
    <row r="102" spans="1:43" ht="7.5" customHeight="1">
      <c r="B102" s="191"/>
      <c r="C102" s="118"/>
      <c r="D102" s="118"/>
      <c r="E102" s="118"/>
      <c r="F102" s="118"/>
      <c r="G102" s="118"/>
      <c r="H102" s="118"/>
      <c r="I102" s="192"/>
      <c r="J102" s="243" t="s">
        <v>170</v>
      </c>
      <c r="K102" s="244"/>
      <c r="L102" s="243" t="s">
        <v>170</v>
      </c>
      <c r="M102" s="245"/>
      <c r="N102" s="245"/>
      <c r="O102" s="245"/>
      <c r="P102" s="245"/>
      <c r="Q102" s="244"/>
      <c r="R102" s="214"/>
      <c r="S102" s="214"/>
      <c r="T102" s="214"/>
      <c r="U102" s="214"/>
      <c r="V102" s="214"/>
      <c r="W102" s="214"/>
      <c r="X102" s="214"/>
      <c r="Y102" s="214"/>
      <c r="Z102" s="162"/>
      <c r="AA102" s="162"/>
      <c r="AB102" s="162"/>
      <c r="AC102" s="162"/>
      <c r="AD102" s="162"/>
      <c r="AE102" s="162"/>
      <c r="AF102" s="162"/>
      <c r="AG102" s="162"/>
      <c r="AH102" s="162"/>
      <c r="AI102" s="162"/>
      <c r="AJ102" s="162"/>
      <c r="AK102" s="162"/>
      <c r="AL102" s="246" t="str">
        <f t="shared" si="25"/>
        <v>比例代表</v>
      </c>
      <c r="AM102" s="247"/>
      <c r="AN102" s="247"/>
      <c r="AO102" s="247"/>
      <c r="AP102" s="247"/>
      <c r="AQ102" s="248"/>
    </row>
    <row r="103" spans="1:43" ht="7.5" customHeight="1">
      <c r="B103" s="191"/>
      <c r="C103" s="118"/>
      <c r="D103" s="118"/>
      <c r="E103" s="118"/>
      <c r="F103" s="118"/>
      <c r="G103" s="118"/>
      <c r="H103" s="118"/>
      <c r="I103" s="192"/>
      <c r="J103" s="243"/>
      <c r="K103" s="244"/>
      <c r="L103" s="243"/>
      <c r="M103" s="245"/>
      <c r="N103" s="245"/>
      <c r="O103" s="245"/>
      <c r="P103" s="245"/>
      <c r="Q103" s="244"/>
      <c r="R103" s="214"/>
      <c r="S103" s="214"/>
      <c r="T103" s="214"/>
      <c r="U103" s="214"/>
      <c r="V103" s="214"/>
      <c r="W103" s="214"/>
      <c r="X103" s="214"/>
      <c r="Y103" s="214"/>
      <c r="Z103" s="162"/>
      <c r="AA103" s="162"/>
      <c r="AB103" s="162"/>
      <c r="AC103" s="162"/>
      <c r="AD103" s="162"/>
      <c r="AE103" s="162"/>
      <c r="AF103" s="162"/>
      <c r="AG103" s="162"/>
      <c r="AH103" s="162"/>
      <c r="AI103" s="162"/>
      <c r="AJ103" s="162"/>
      <c r="AK103" s="162"/>
      <c r="AL103" s="246"/>
      <c r="AM103" s="247"/>
      <c r="AN103" s="247"/>
      <c r="AO103" s="247"/>
      <c r="AP103" s="247"/>
      <c r="AQ103" s="248"/>
    </row>
    <row r="104" spans="1:43" ht="15" customHeight="1">
      <c r="A104" s="49">
        <v>20</v>
      </c>
      <c r="B104" s="193"/>
      <c r="C104" s="194"/>
      <c r="D104" s="194"/>
      <c r="E104" s="194"/>
      <c r="F104" s="194"/>
      <c r="G104" s="194"/>
      <c r="H104" s="194"/>
      <c r="I104" s="195"/>
      <c r="J104" s="256" t="s">
        <v>171</v>
      </c>
      <c r="K104" s="257"/>
      <c r="L104" s="87"/>
      <c r="M104" s="258" t="s">
        <v>172</v>
      </c>
      <c r="N104" s="258"/>
      <c r="O104" s="258"/>
      <c r="P104" s="258"/>
      <c r="Q104" s="259"/>
      <c r="R104" s="214"/>
      <c r="S104" s="214"/>
      <c r="T104" s="214"/>
      <c r="U104" s="214"/>
      <c r="V104" s="214"/>
      <c r="W104" s="214"/>
      <c r="X104" s="214"/>
      <c r="Y104" s="214"/>
      <c r="Z104" s="162"/>
      <c r="AA104" s="162"/>
      <c r="AB104" s="162"/>
      <c r="AC104" s="162"/>
      <c r="AD104" s="162"/>
      <c r="AE104" s="162"/>
      <c r="AF104" s="162"/>
      <c r="AG104" s="162"/>
      <c r="AH104" s="162"/>
      <c r="AI104" s="162"/>
      <c r="AJ104" s="162"/>
      <c r="AK104" s="162"/>
      <c r="AL104" s="260" t="str">
        <f t="shared" si="26"/>
        <v>国民審査</v>
      </c>
      <c r="AM104" s="261"/>
      <c r="AN104" s="261"/>
      <c r="AO104" s="261"/>
      <c r="AP104" s="261"/>
      <c r="AQ104" s="262"/>
    </row>
    <row r="105" spans="1:43" ht="15" customHeight="1">
      <c r="B105" s="217"/>
      <c r="C105" s="218"/>
      <c r="D105" s="218"/>
      <c r="E105" s="218"/>
      <c r="F105" s="218"/>
      <c r="G105" s="218"/>
      <c r="H105" s="218"/>
      <c r="I105" s="219"/>
      <c r="J105" s="234" t="s">
        <v>168</v>
      </c>
      <c r="K105" s="235"/>
      <c r="L105" s="86"/>
      <c r="M105" s="236" t="s">
        <v>169</v>
      </c>
      <c r="N105" s="236"/>
      <c r="O105" s="236"/>
      <c r="P105" s="236"/>
      <c r="Q105" s="237"/>
      <c r="R105" s="238"/>
      <c r="S105" s="238"/>
      <c r="T105" s="238"/>
      <c r="U105" s="238"/>
      <c r="V105" s="238"/>
      <c r="W105" s="238"/>
      <c r="X105" s="238"/>
      <c r="Y105" s="238"/>
      <c r="Z105" s="239"/>
      <c r="AA105" s="239"/>
      <c r="AB105" s="239"/>
      <c r="AC105" s="239"/>
      <c r="AD105" s="239"/>
      <c r="AE105" s="239"/>
      <c r="AF105" s="239"/>
      <c r="AG105" s="239"/>
      <c r="AH105" s="239"/>
      <c r="AI105" s="239"/>
      <c r="AJ105" s="239"/>
      <c r="AK105" s="239"/>
      <c r="AL105" s="240" t="str">
        <f t="shared" si="24"/>
        <v>小選挙区</v>
      </c>
      <c r="AM105" s="241"/>
      <c r="AN105" s="241"/>
      <c r="AO105" s="241"/>
      <c r="AP105" s="241"/>
      <c r="AQ105" s="242"/>
    </row>
    <row r="106" spans="1:43" ht="7.5" customHeight="1">
      <c r="B106" s="191"/>
      <c r="C106" s="118"/>
      <c r="D106" s="118"/>
      <c r="E106" s="118"/>
      <c r="F106" s="118"/>
      <c r="G106" s="118"/>
      <c r="H106" s="118"/>
      <c r="I106" s="192"/>
      <c r="J106" s="243" t="s">
        <v>170</v>
      </c>
      <c r="K106" s="244"/>
      <c r="L106" s="243" t="s">
        <v>170</v>
      </c>
      <c r="M106" s="245"/>
      <c r="N106" s="245"/>
      <c r="O106" s="245"/>
      <c r="P106" s="245"/>
      <c r="Q106" s="244"/>
      <c r="R106" s="214"/>
      <c r="S106" s="214"/>
      <c r="T106" s="214"/>
      <c r="U106" s="214"/>
      <c r="V106" s="214"/>
      <c r="W106" s="214"/>
      <c r="X106" s="214"/>
      <c r="Y106" s="214"/>
      <c r="Z106" s="162"/>
      <c r="AA106" s="162"/>
      <c r="AB106" s="162"/>
      <c r="AC106" s="162"/>
      <c r="AD106" s="162"/>
      <c r="AE106" s="162"/>
      <c r="AF106" s="162"/>
      <c r="AG106" s="162"/>
      <c r="AH106" s="162"/>
      <c r="AI106" s="162"/>
      <c r="AJ106" s="162"/>
      <c r="AK106" s="162"/>
      <c r="AL106" s="246" t="str">
        <f t="shared" si="25"/>
        <v>比例代表</v>
      </c>
      <c r="AM106" s="247"/>
      <c r="AN106" s="247"/>
      <c r="AO106" s="247"/>
      <c r="AP106" s="247"/>
      <c r="AQ106" s="248"/>
    </row>
    <row r="107" spans="1:43" ht="7.5" customHeight="1">
      <c r="B107" s="191"/>
      <c r="C107" s="118"/>
      <c r="D107" s="118"/>
      <c r="E107" s="118"/>
      <c r="F107" s="118"/>
      <c r="G107" s="118"/>
      <c r="H107" s="118"/>
      <c r="I107" s="192"/>
      <c r="J107" s="243"/>
      <c r="K107" s="244"/>
      <c r="L107" s="243"/>
      <c r="M107" s="245"/>
      <c r="N107" s="245"/>
      <c r="O107" s="245"/>
      <c r="P107" s="245"/>
      <c r="Q107" s="244"/>
      <c r="R107" s="214"/>
      <c r="S107" s="214"/>
      <c r="T107" s="214"/>
      <c r="U107" s="214"/>
      <c r="V107" s="214"/>
      <c r="W107" s="214"/>
      <c r="X107" s="214"/>
      <c r="Y107" s="214"/>
      <c r="Z107" s="162"/>
      <c r="AA107" s="162"/>
      <c r="AB107" s="162"/>
      <c r="AC107" s="162"/>
      <c r="AD107" s="162"/>
      <c r="AE107" s="162"/>
      <c r="AF107" s="162"/>
      <c r="AG107" s="162"/>
      <c r="AH107" s="162"/>
      <c r="AI107" s="162"/>
      <c r="AJ107" s="162"/>
      <c r="AK107" s="162"/>
      <c r="AL107" s="246"/>
      <c r="AM107" s="247"/>
      <c r="AN107" s="247"/>
      <c r="AO107" s="247"/>
      <c r="AP107" s="247"/>
      <c r="AQ107" s="248"/>
    </row>
    <row r="108" spans="1:43" ht="15" customHeight="1">
      <c r="A108" s="49">
        <v>21</v>
      </c>
      <c r="B108" s="193"/>
      <c r="C108" s="194"/>
      <c r="D108" s="194"/>
      <c r="E108" s="194"/>
      <c r="F108" s="194"/>
      <c r="G108" s="194"/>
      <c r="H108" s="194"/>
      <c r="I108" s="195"/>
      <c r="J108" s="256" t="s">
        <v>171</v>
      </c>
      <c r="K108" s="257"/>
      <c r="L108" s="87"/>
      <c r="M108" s="258" t="s">
        <v>172</v>
      </c>
      <c r="N108" s="258"/>
      <c r="O108" s="258"/>
      <c r="P108" s="258"/>
      <c r="Q108" s="259"/>
      <c r="R108" s="214"/>
      <c r="S108" s="214"/>
      <c r="T108" s="214"/>
      <c r="U108" s="214"/>
      <c r="V108" s="214"/>
      <c r="W108" s="214"/>
      <c r="X108" s="214"/>
      <c r="Y108" s="214"/>
      <c r="Z108" s="162"/>
      <c r="AA108" s="162"/>
      <c r="AB108" s="162"/>
      <c r="AC108" s="162"/>
      <c r="AD108" s="162"/>
      <c r="AE108" s="162"/>
      <c r="AF108" s="162"/>
      <c r="AG108" s="162"/>
      <c r="AH108" s="162"/>
      <c r="AI108" s="162"/>
      <c r="AJ108" s="162"/>
      <c r="AK108" s="162"/>
      <c r="AL108" s="260" t="str">
        <f t="shared" si="26"/>
        <v>国民審査</v>
      </c>
      <c r="AM108" s="261"/>
      <c r="AN108" s="261"/>
      <c r="AO108" s="261"/>
      <c r="AP108" s="261"/>
      <c r="AQ108" s="262"/>
    </row>
    <row r="109" spans="1:43" ht="15" customHeight="1">
      <c r="B109" s="217"/>
      <c r="C109" s="218"/>
      <c r="D109" s="218"/>
      <c r="E109" s="218"/>
      <c r="F109" s="218"/>
      <c r="G109" s="218"/>
      <c r="H109" s="218"/>
      <c r="I109" s="219"/>
      <c r="J109" s="234" t="s">
        <v>168</v>
      </c>
      <c r="K109" s="235"/>
      <c r="L109" s="86"/>
      <c r="M109" s="236" t="s">
        <v>169</v>
      </c>
      <c r="N109" s="236"/>
      <c r="O109" s="236"/>
      <c r="P109" s="236"/>
      <c r="Q109" s="237"/>
      <c r="R109" s="238"/>
      <c r="S109" s="238"/>
      <c r="T109" s="238"/>
      <c r="U109" s="238"/>
      <c r="V109" s="238"/>
      <c r="W109" s="238"/>
      <c r="X109" s="238"/>
      <c r="Y109" s="238"/>
      <c r="Z109" s="239"/>
      <c r="AA109" s="239"/>
      <c r="AB109" s="239"/>
      <c r="AC109" s="239"/>
      <c r="AD109" s="239"/>
      <c r="AE109" s="239"/>
      <c r="AF109" s="239"/>
      <c r="AG109" s="239"/>
      <c r="AH109" s="239"/>
      <c r="AI109" s="239"/>
      <c r="AJ109" s="239"/>
      <c r="AK109" s="239"/>
      <c r="AL109" s="240" t="str">
        <f t="shared" si="24"/>
        <v>小選挙区</v>
      </c>
      <c r="AM109" s="241"/>
      <c r="AN109" s="241"/>
      <c r="AO109" s="241"/>
      <c r="AP109" s="241"/>
      <c r="AQ109" s="242"/>
    </row>
    <row r="110" spans="1:43" ht="7.5" customHeight="1">
      <c r="B110" s="191"/>
      <c r="C110" s="118"/>
      <c r="D110" s="118"/>
      <c r="E110" s="118"/>
      <c r="F110" s="118"/>
      <c r="G110" s="118"/>
      <c r="H110" s="118"/>
      <c r="I110" s="192"/>
      <c r="J110" s="243" t="s">
        <v>170</v>
      </c>
      <c r="K110" s="244"/>
      <c r="L110" s="243" t="s">
        <v>170</v>
      </c>
      <c r="M110" s="245"/>
      <c r="N110" s="245"/>
      <c r="O110" s="245"/>
      <c r="P110" s="245"/>
      <c r="Q110" s="244"/>
      <c r="R110" s="214"/>
      <c r="S110" s="214"/>
      <c r="T110" s="214"/>
      <c r="U110" s="214"/>
      <c r="V110" s="214"/>
      <c r="W110" s="214"/>
      <c r="X110" s="214"/>
      <c r="Y110" s="214"/>
      <c r="Z110" s="162"/>
      <c r="AA110" s="162"/>
      <c r="AB110" s="162"/>
      <c r="AC110" s="162"/>
      <c r="AD110" s="162"/>
      <c r="AE110" s="162"/>
      <c r="AF110" s="162"/>
      <c r="AG110" s="162"/>
      <c r="AH110" s="162"/>
      <c r="AI110" s="162"/>
      <c r="AJ110" s="162"/>
      <c r="AK110" s="162"/>
      <c r="AL110" s="246" t="str">
        <f t="shared" si="25"/>
        <v>比例代表</v>
      </c>
      <c r="AM110" s="247"/>
      <c r="AN110" s="247"/>
      <c r="AO110" s="247"/>
      <c r="AP110" s="247"/>
      <c r="AQ110" s="248"/>
    </row>
    <row r="111" spans="1:43" ht="7.5" customHeight="1">
      <c r="B111" s="191"/>
      <c r="C111" s="118"/>
      <c r="D111" s="118"/>
      <c r="E111" s="118"/>
      <c r="F111" s="118"/>
      <c r="G111" s="118"/>
      <c r="H111" s="118"/>
      <c r="I111" s="192"/>
      <c r="J111" s="243"/>
      <c r="K111" s="244"/>
      <c r="L111" s="243"/>
      <c r="M111" s="245"/>
      <c r="N111" s="245"/>
      <c r="O111" s="245"/>
      <c r="P111" s="245"/>
      <c r="Q111" s="244"/>
      <c r="R111" s="214"/>
      <c r="S111" s="214"/>
      <c r="T111" s="214"/>
      <c r="U111" s="214"/>
      <c r="V111" s="214"/>
      <c r="W111" s="214"/>
      <c r="X111" s="214"/>
      <c r="Y111" s="214"/>
      <c r="Z111" s="162"/>
      <c r="AA111" s="162"/>
      <c r="AB111" s="162"/>
      <c r="AC111" s="162"/>
      <c r="AD111" s="162"/>
      <c r="AE111" s="162"/>
      <c r="AF111" s="162"/>
      <c r="AG111" s="162"/>
      <c r="AH111" s="162"/>
      <c r="AI111" s="162"/>
      <c r="AJ111" s="162"/>
      <c r="AK111" s="162"/>
      <c r="AL111" s="246"/>
      <c r="AM111" s="247"/>
      <c r="AN111" s="247"/>
      <c r="AO111" s="247"/>
      <c r="AP111" s="247"/>
      <c r="AQ111" s="248"/>
    </row>
    <row r="112" spans="1:43" ht="15" customHeight="1">
      <c r="A112" s="49">
        <v>22</v>
      </c>
      <c r="B112" s="193"/>
      <c r="C112" s="194"/>
      <c r="D112" s="194"/>
      <c r="E112" s="194"/>
      <c r="F112" s="194"/>
      <c r="G112" s="194"/>
      <c r="H112" s="194"/>
      <c r="I112" s="195"/>
      <c r="J112" s="256" t="s">
        <v>171</v>
      </c>
      <c r="K112" s="257"/>
      <c r="L112" s="87"/>
      <c r="M112" s="258" t="s">
        <v>172</v>
      </c>
      <c r="N112" s="258"/>
      <c r="O112" s="258"/>
      <c r="P112" s="258"/>
      <c r="Q112" s="259"/>
      <c r="R112" s="214"/>
      <c r="S112" s="214"/>
      <c r="T112" s="214"/>
      <c r="U112" s="214"/>
      <c r="V112" s="214"/>
      <c r="W112" s="214"/>
      <c r="X112" s="214"/>
      <c r="Y112" s="214"/>
      <c r="Z112" s="162"/>
      <c r="AA112" s="162"/>
      <c r="AB112" s="162"/>
      <c r="AC112" s="162"/>
      <c r="AD112" s="162"/>
      <c r="AE112" s="162"/>
      <c r="AF112" s="162"/>
      <c r="AG112" s="162"/>
      <c r="AH112" s="162"/>
      <c r="AI112" s="162"/>
      <c r="AJ112" s="162"/>
      <c r="AK112" s="162"/>
      <c r="AL112" s="260" t="str">
        <f t="shared" si="26"/>
        <v>国民審査</v>
      </c>
      <c r="AM112" s="261"/>
      <c r="AN112" s="261"/>
      <c r="AO112" s="261"/>
      <c r="AP112" s="261"/>
      <c r="AQ112" s="262"/>
    </row>
    <row r="113" spans="1:43" ht="15" customHeight="1">
      <c r="B113" s="217"/>
      <c r="C113" s="218"/>
      <c r="D113" s="218"/>
      <c r="E113" s="218"/>
      <c r="F113" s="218"/>
      <c r="G113" s="218"/>
      <c r="H113" s="218"/>
      <c r="I113" s="219"/>
      <c r="J113" s="234" t="s">
        <v>168</v>
      </c>
      <c r="K113" s="235"/>
      <c r="L113" s="86"/>
      <c r="M113" s="236" t="s">
        <v>169</v>
      </c>
      <c r="N113" s="236"/>
      <c r="O113" s="236"/>
      <c r="P113" s="236"/>
      <c r="Q113" s="237"/>
      <c r="R113" s="238"/>
      <c r="S113" s="238"/>
      <c r="T113" s="238"/>
      <c r="U113" s="238"/>
      <c r="V113" s="238"/>
      <c r="W113" s="238"/>
      <c r="X113" s="238"/>
      <c r="Y113" s="238"/>
      <c r="Z113" s="239"/>
      <c r="AA113" s="239"/>
      <c r="AB113" s="239"/>
      <c r="AC113" s="239"/>
      <c r="AD113" s="239"/>
      <c r="AE113" s="239"/>
      <c r="AF113" s="239"/>
      <c r="AG113" s="239"/>
      <c r="AH113" s="239"/>
      <c r="AI113" s="239"/>
      <c r="AJ113" s="239"/>
      <c r="AK113" s="239"/>
      <c r="AL113" s="240" t="str">
        <f t="shared" si="24"/>
        <v>小選挙区</v>
      </c>
      <c r="AM113" s="241"/>
      <c r="AN113" s="241"/>
      <c r="AO113" s="241"/>
      <c r="AP113" s="241"/>
      <c r="AQ113" s="242"/>
    </row>
    <row r="114" spans="1:43" ht="7.5" customHeight="1">
      <c r="B114" s="191"/>
      <c r="C114" s="118"/>
      <c r="D114" s="118"/>
      <c r="E114" s="118"/>
      <c r="F114" s="118"/>
      <c r="G114" s="118"/>
      <c r="H114" s="118"/>
      <c r="I114" s="192"/>
      <c r="J114" s="243" t="s">
        <v>170</v>
      </c>
      <c r="K114" s="244"/>
      <c r="L114" s="243" t="s">
        <v>170</v>
      </c>
      <c r="M114" s="245"/>
      <c r="N114" s="245"/>
      <c r="O114" s="245"/>
      <c r="P114" s="245"/>
      <c r="Q114" s="244"/>
      <c r="R114" s="214"/>
      <c r="S114" s="214"/>
      <c r="T114" s="214"/>
      <c r="U114" s="214"/>
      <c r="V114" s="214"/>
      <c r="W114" s="214"/>
      <c r="X114" s="214"/>
      <c r="Y114" s="214"/>
      <c r="Z114" s="162"/>
      <c r="AA114" s="162"/>
      <c r="AB114" s="162"/>
      <c r="AC114" s="162"/>
      <c r="AD114" s="162"/>
      <c r="AE114" s="162"/>
      <c r="AF114" s="162"/>
      <c r="AG114" s="162"/>
      <c r="AH114" s="162"/>
      <c r="AI114" s="162"/>
      <c r="AJ114" s="162"/>
      <c r="AK114" s="162"/>
      <c r="AL114" s="246" t="str">
        <f t="shared" si="25"/>
        <v>比例代表</v>
      </c>
      <c r="AM114" s="247"/>
      <c r="AN114" s="247"/>
      <c r="AO114" s="247"/>
      <c r="AP114" s="247"/>
      <c r="AQ114" s="248"/>
    </row>
    <row r="115" spans="1:43" ht="7.5" customHeight="1">
      <c r="B115" s="191"/>
      <c r="C115" s="118"/>
      <c r="D115" s="118"/>
      <c r="E115" s="118"/>
      <c r="F115" s="118"/>
      <c r="G115" s="118"/>
      <c r="H115" s="118"/>
      <c r="I115" s="192"/>
      <c r="J115" s="243"/>
      <c r="K115" s="244"/>
      <c r="L115" s="243"/>
      <c r="M115" s="245"/>
      <c r="N115" s="245"/>
      <c r="O115" s="245"/>
      <c r="P115" s="245"/>
      <c r="Q115" s="244"/>
      <c r="R115" s="214"/>
      <c r="S115" s="214"/>
      <c r="T115" s="214"/>
      <c r="U115" s="214"/>
      <c r="V115" s="214"/>
      <c r="W115" s="214"/>
      <c r="X115" s="214"/>
      <c r="Y115" s="214"/>
      <c r="Z115" s="162"/>
      <c r="AA115" s="162"/>
      <c r="AB115" s="162"/>
      <c r="AC115" s="162"/>
      <c r="AD115" s="162"/>
      <c r="AE115" s="162"/>
      <c r="AF115" s="162"/>
      <c r="AG115" s="162"/>
      <c r="AH115" s="162"/>
      <c r="AI115" s="162"/>
      <c r="AJ115" s="162"/>
      <c r="AK115" s="162"/>
      <c r="AL115" s="246"/>
      <c r="AM115" s="247"/>
      <c r="AN115" s="247"/>
      <c r="AO115" s="247"/>
      <c r="AP115" s="247"/>
      <c r="AQ115" s="248"/>
    </row>
    <row r="116" spans="1:43" ht="15" customHeight="1">
      <c r="A116" s="49">
        <v>23</v>
      </c>
      <c r="B116" s="193"/>
      <c r="C116" s="194"/>
      <c r="D116" s="194"/>
      <c r="E116" s="194"/>
      <c r="F116" s="194"/>
      <c r="G116" s="194"/>
      <c r="H116" s="194"/>
      <c r="I116" s="195"/>
      <c r="J116" s="256" t="s">
        <v>171</v>
      </c>
      <c r="K116" s="257"/>
      <c r="L116" s="87"/>
      <c r="M116" s="258" t="s">
        <v>172</v>
      </c>
      <c r="N116" s="258"/>
      <c r="O116" s="258"/>
      <c r="P116" s="258"/>
      <c r="Q116" s="259"/>
      <c r="R116" s="214"/>
      <c r="S116" s="214"/>
      <c r="T116" s="214"/>
      <c r="U116" s="214"/>
      <c r="V116" s="214"/>
      <c r="W116" s="214"/>
      <c r="X116" s="214"/>
      <c r="Y116" s="214"/>
      <c r="Z116" s="162"/>
      <c r="AA116" s="162"/>
      <c r="AB116" s="162"/>
      <c r="AC116" s="162"/>
      <c r="AD116" s="162"/>
      <c r="AE116" s="162"/>
      <c r="AF116" s="162"/>
      <c r="AG116" s="162"/>
      <c r="AH116" s="162"/>
      <c r="AI116" s="162"/>
      <c r="AJ116" s="162"/>
      <c r="AK116" s="162"/>
      <c r="AL116" s="260" t="str">
        <f t="shared" si="26"/>
        <v>国民審査</v>
      </c>
      <c r="AM116" s="261"/>
      <c r="AN116" s="261"/>
      <c r="AO116" s="261"/>
      <c r="AP116" s="261"/>
      <c r="AQ116" s="262"/>
    </row>
    <row r="117" spans="1:43" ht="15" customHeight="1">
      <c r="B117" s="217"/>
      <c r="C117" s="218"/>
      <c r="D117" s="218"/>
      <c r="E117" s="218"/>
      <c r="F117" s="218"/>
      <c r="G117" s="218"/>
      <c r="H117" s="218"/>
      <c r="I117" s="219"/>
      <c r="J117" s="234" t="s">
        <v>168</v>
      </c>
      <c r="K117" s="235"/>
      <c r="L117" s="86"/>
      <c r="M117" s="236" t="s">
        <v>169</v>
      </c>
      <c r="N117" s="236"/>
      <c r="O117" s="236"/>
      <c r="P117" s="236"/>
      <c r="Q117" s="237"/>
      <c r="R117" s="238"/>
      <c r="S117" s="238"/>
      <c r="T117" s="238"/>
      <c r="U117" s="238"/>
      <c r="V117" s="238"/>
      <c r="W117" s="238"/>
      <c r="X117" s="238"/>
      <c r="Y117" s="238"/>
      <c r="Z117" s="239"/>
      <c r="AA117" s="239"/>
      <c r="AB117" s="239"/>
      <c r="AC117" s="239"/>
      <c r="AD117" s="239"/>
      <c r="AE117" s="239"/>
      <c r="AF117" s="239"/>
      <c r="AG117" s="239"/>
      <c r="AH117" s="239"/>
      <c r="AI117" s="239"/>
      <c r="AJ117" s="239"/>
      <c r="AK117" s="239"/>
      <c r="AL117" s="240" t="str">
        <f t="shared" si="24"/>
        <v>小選挙区</v>
      </c>
      <c r="AM117" s="241"/>
      <c r="AN117" s="241"/>
      <c r="AO117" s="241"/>
      <c r="AP117" s="241"/>
      <c r="AQ117" s="242"/>
    </row>
    <row r="118" spans="1:43" ht="7.5" customHeight="1">
      <c r="B118" s="191"/>
      <c r="C118" s="118"/>
      <c r="D118" s="118"/>
      <c r="E118" s="118"/>
      <c r="F118" s="118"/>
      <c r="G118" s="118"/>
      <c r="H118" s="118"/>
      <c r="I118" s="192"/>
      <c r="J118" s="243" t="s">
        <v>170</v>
      </c>
      <c r="K118" s="244"/>
      <c r="L118" s="243" t="s">
        <v>170</v>
      </c>
      <c r="M118" s="245"/>
      <c r="N118" s="245"/>
      <c r="O118" s="245"/>
      <c r="P118" s="245"/>
      <c r="Q118" s="244"/>
      <c r="R118" s="214"/>
      <c r="S118" s="214"/>
      <c r="T118" s="214"/>
      <c r="U118" s="214"/>
      <c r="V118" s="214"/>
      <c r="W118" s="214"/>
      <c r="X118" s="214"/>
      <c r="Y118" s="214"/>
      <c r="Z118" s="162"/>
      <c r="AA118" s="162"/>
      <c r="AB118" s="162"/>
      <c r="AC118" s="162"/>
      <c r="AD118" s="162"/>
      <c r="AE118" s="162"/>
      <c r="AF118" s="162"/>
      <c r="AG118" s="162"/>
      <c r="AH118" s="162"/>
      <c r="AI118" s="162"/>
      <c r="AJ118" s="162"/>
      <c r="AK118" s="162"/>
      <c r="AL118" s="246" t="str">
        <f t="shared" si="25"/>
        <v>比例代表</v>
      </c>
      <c r="AM118" s="247"/>
      <c r="AN118" s="247"/>
      <c r="AO118" s="247"/>
      <c r="AP118" s="247"/>
      <c r="AQ118" s="248"/>
    </row>
    <row r="119" spans="1:43" ht="7.5" customHeight="1">
      <c r="B119" s="191"/>
      <c r="C119" s="118"/>
      <c r="D119" s="118"/>
      <c r="E119" s="118"/>
      <c r="F119" s="118"/>
      <c r="G119" s="118"/>
      <c r="H119" s="118"/>
      <c r="I119" s="192"/>
      <c r="J119" s="243"/>
      <c r="K119" s="244"/>
      <c r="L119" s="243"/>
      <c r="M119" s="245"/>
      <c r="N119" s="245"/>
      <c r="O119" s="245"/>
      <c r="P119" s="245"/>
      <c r="Q119" s="244"/>
      <c r="R119" s="214"/>
      <c r="S119" s="214"/>
      <c r="T119" s="214"/>
      <c r="U119" s="214"/>
      <c r="V119" s="214"/>
      <c r="W119" s="214"/>
      <c r="X119" s="214"/>
      <c r="Y119" s="214"/>
      <c r="Z119" s="162"/>
      <c r="AA119" s="162"/>
      <c r="AB119" s="162"/>
      <c r="AC119" s="162"/>
      <c r="AD119" s="162"/>
      <c r="AE119" s="162"/>
      <c r="AF119" s="162"/>
      <c r="AG119" s="162"/>
      <c r="AH119" s="162"/>
      <c r="AI119" s="162"/>
      <c r="AJ119" s="162"/>
      <c r="AK119" s="162"/>
      <c r="AL119" s="246"/>
      <c r="AM119" s="247"/>
      <c r="AN119" s="247"/>
      <c r="AO119" s="247"/>
      <c r="AP119" s="247"/>
      <c r="AQ119" s="248"/>
    </row>
    <row r="120" spans="1:43" ht="15" customHeight="1">
      <c r="A120" s="49">
        <v>24</v>
      </c>
      <c r="B120" s="193"/>
      <c r="C120" s="194"/>
      <c r="D120" s="194"/>
      <c r="E120" s="194"/>
      <c r="F120" s="194"/>
      <c r="G120" s="194"/>
      <c r="H120" s="194"/>
      <c r="I120" s="195"/>
      <c r="J120" s="256" t="s">
        <v>171</v>
      </c>
      <c r="K120" s="257"/>
      <c r="L120" s="87"/>
      <c r="M120" s="258" t="s">
        <v>172</v>
      </c>
      <c r="N120" s="258"/>
      <c r="O120" s="258"/>
      <c r="P120" s="258"/>
      <c r="Q120" s="259"/>
      <c r="R120" s="214"/>
      <c r="S120" s="214"/>
      <c r="T120" s="214"/>
      <c r="U120" s="214"/>
      <c r="V120" s="214"/>
      <c r="W120" s="214"/>
      <c r="X120" s="214"/>
      <c r="Y120" s="214"/>
      <c r="Z120" s="162"/>
      <c r="AA120" s="162"/>
      <c r="AB120" s="162"/>
      <c r="AC120" s="162"/>
      <c r="AD120" s="162"/>
      <c r="AE120" s="162"/>
      <c r="AF120" s="162"/>
      <c r="AG120" s="162"/>
      <c r="AH120" s="162"/>
      <c r="AI120" s="162"/>
      <c r="AJ120" s="162"/>
      <c r="AK120" s="162"/>
      <c r="AL120" s="260" t="str">
        <f t="shared" si="26"/>
        <v>国民審査</v>
      </c>
      <c r="AM120" s="261"/>
      <c r="AN120" s="261"/>
      <c r="AO120" s="261"/>
      <c r="AP120" s="261"/>
      <c r="AQ120" s="262"/>
    </row>
    <row r="121" spans="1:43" ht="15" customHeight="1">
      <c r="B121" s="217"/>
      <c r="C121" s="218"/>
      <c r="D121" s="218"/>
      <c r="E121" s="218"/>
      <c r="F121" s="218"/>
      <c r="G121" s="218"/>
      <c r="H121" s="218"/>
      <c r="I121" s="219"/>
      <c r="J121" s="234" t="s">
        <v>168</v>
      </c>
      <c r="K121" s="235"/>
      <c r="L121" s="86"/>
      <c r="M121" s="236" t="s">
        <v>169</v>
      </c>
      <c r="N121" s="236"/>
      <c r="O121" s="236"/>
      <c r="P121" s="236"/>
      <c r="Q121" s="237"/>
      <c r="R121" s="214"/>
      <c r="S121" s="214"/>
      <c r="T121" s="214"/>
      <c r="U121" s="214"/>
      <c r="V121" s="214"/>
      <c r="W121" s="214"/>
      <c r="X121" s="214"/>
      <c r="Y121" s="214"/>
      <c r="Z121" s="162"/>
      <c r="AA121" s="162"/>
      <c r="AB121" s="162"/>
      <c r="AC121" s="162"/>
      <c r="AD121" s="162"/>
      <c r="AE121" s="162"/>
      <c r="AF121" s="162"/>
      <c r="AG121" s="162"/>
      <c r="AH121" s="162"/>
      <c r="AI121" s="162"/>
      <c r="AJ121" s="162"/>
      <c r="AK121" s="162"/>
      <c r="AL121" s="240" t="str">
        <f t="shared" si="24"/>
        <v>小選挙区</v>
      </c>
      <c r="AM121" s="241"/>
      <c r="AN121" s="241"/>
      <c r="AO121" s="241"/>
      <c r="AP121" s="241"/>
      <c r="AQ121" s="242"/>
    </row>
    <row r="122" spans="1:43" ht="7.5" customHeight="1">
      <c r="B122" s="191"/>
      <c r="C122" s="118"/>
      <c r="D122" s="118"/>
      <c r="E122" s="118"/>
      <c r="F122" s="118"/>
      <c r="G122" s="118"/>
      <c r="H122" s="118"/>
      <c r="I122" s="192"/>
      <c r="J122" s="243" t="s">
        <v>170</v>
      </c>
      <c r="K122" s="244"/>
      <c r="L122" s="243" t="s">
        <v>170</v>
      </c>
      <c r="M122" s="245"/>
      <c r="N122" s="245"/>
      <c r="O122" s="245"/>
      <c r="P122" s="245"/>
      <c r="Q122" s="244"/>
      <c r="R122" s="214"/>
      <c r="S122" s="214"/>
      <c r="T122" s="214"/>
      <c r="U122" s="214"/>
      <c r="V122" s="214"/>
      <c r="W122" s="214"/>
      <c r="X122" s="214"/>
      <c r="Y122" s="214"/>
      <c r="Z122" s="162"/>
      <c r="AA122" s="162"/>
      <c r="AB122" s="162"/>
      <c r="AC122" s="162"/>
      <c r="AD122" s="162"/>
      <c r="AE122" s="162"/>
      <c r="AF122" s="162"/>
      <c r="AG122" s="162"/>
      <c r="AH122" s="162"/>
      <c r="AI122" s="162"/>
      <c r="AJ122" s="162"/>
      <c r="AK122" s="162"/>
      <c r="AL122" s="246" t="str">
        <f t="shared" si="25"/>
        <v>比例代表</v>
      </c>
      <c r="AM122" s="247"/>
      <c r="AN122" s="247"/>
      <c r="AO122" s="247"/>
      <c r="AP122" s="247"/>
      <c r="AQ122" s="248"/>
    </row>
    <row r="123" spans="1:43" ht="7.5" customHeight="1">
      <c r="B123" s="191"/>
      <c r="C123" s="118"/>
      <c r="D123" s="118"/>
      <c r="E123" s="118"/>
      <c r="F123" s="118"/>
      <c r="G123" s="118"/>
      <c r="H123" s="118"/>
      <c r="I123" s="192"/>
      <c r="J123" s="243"/>
      <c r="K123" s="244"/>
      <c r="L123" s="243"/>
      <c r="M123" s="245"/>
      <c r="N123" s="245"/>
      <c r="O123" s="245"/>
      <c r="P123" s="245"/>
      <c r="Q123" s="244"/>
      <c r="R123" s="214"/>
      <c r="S123" s="214"/>
      <c r="T123" s="214"/>
      <c r="U123" s="214"/>
      <c r="V123" s="214"/>
      <c r="W123" s="214"/>
      <c r="X123" s="214"/>
      <c r="Y123" s="214"/>
      <c r="Z123" s="162"/>
      <c r="AA123" s="162"/>
      <c r="AB123" s="162"/>
      <c r="AC123" s="162"/>
      <c r="AD123" s="162"/>
      <c r="AE123" s="162"/>
      <c r="AF123" s="162"/>
      <c r="AG123" s="162"/>
      <c r="AH123" s="162"/>
      <c r="AI123" s="162"/>
      <c r="AJ123" s="162"/>
      <c r="AK123" s="162"/>
      <c r="AL123" s="246"/>
      <c r="AM123" s="247"/>
      <c r="AN123" s="247"/>
      <c r="AO123" s="247"/>
      <c r="AP123" s="247"/>
      <c r="AQ123" s="248"/>
    </row>
    <row r="124" spans="1:43" ht="15" customHeight="1" thickBot="1">
      <c r="A124" s="49">
        <v>25</v>
      </c>
      <c r="B124" s="220"/>
      <c r="C124" s="221"/>
      <c r="D124" s="221"/>
      <c r="E124" s="221"/>
      <c r="F124" s="221"/>
      <c r="G124" s="221"/>
      <c r="H124" s="221"/>
      <c r="I124" s="222"/>
      <c r="J124" s="249" t="s">
        <v>171</v>
      </c>
      <c r="K124" s="250"/>
      <c r="L124" s="88"/>
      <c r="M124" s="251" t="s">
        <v>172</v>
      </c>
      <c r="N124" s="251"/>
      <c r="O124" s="251"/>
      <c r="P124" s="251"/>
      <c r="Q124" s="252"/>
      <c r="R124" s="226"/>
      <c r="S124" s="226"/>
      <c r="T124" s="226"/>
      <c r="U124" s="226"/>
      <c r="V124" s="226"/>
      <c r="W124" s="226"/>
      <c r="X124" s="226"/>
      <c r="Y124" s="226"/>
      <c r="Z124" s="164"/>
      <c r="AA124" s="164"/>
      <c r="AB124" s="164"/>
      <c r="AC124" s="164"/>
      <c r="AD124" s="164"/>
      <c r="AE124" s="164"/>
      <c r="AF124" s="164"/>
      <c r="AG124" s="164"/>
      <c r="AH124" s="164"/>
      <c r="AI124" s="164"/>
      <c r="AJ124" s="164"/>
      <c r="AK124" s="164"/>
      <c r="AL124" s="253" t="str">
        <f t="shared" si="26"/>
        <v>国民審査</v>
      </c>
      <c r="AM124" s="254"/>
      <c r="AN124" s="254"/>
      <c r="AO124" s="254"/>
      <c r="AP124" s="254"/>
      <c r="AQ124" s="255"/>
    </row>
    <row r="125" spans="1:43">
      <c r="C125" s="25" t="s">
        <v>173</v>
      </c>
      <c r="H125" s="25" t="s">
        <v>174</v>
      </c>
    </row>
    <row r="126" spans="1:43">
      <c r="H126" s="25" t="s">
        <v>175</v>
      </c>
    </row>
    <row r="127" spans="1:43">
      <c r="AM127" s="37" t="s">
        <v>159</v>
      </c>
      <c r="AN127" s="37"/>
      <c r="AO127" s="37"/>
      <c r="AP127" s="267">
        <v>3</v>
      </c>
      <c r="AQ127" s="267"/>
    </row>
    <row r="128" spans="1:43" ht="2.25" customHeight="1" thickBot="1"/>
    <row r="129" spans="1:43">
      <c r="B129" s="159" t="s">
        <v>50</v>
      </c>
      <c r="C129" s="160"/>
      <c r="D129" s="160"/>
      <c r="E129" s="160"/>
      <c r="F129" s="160"/>
      <c r="G129" s="160"/>
      <c r="H129" s="160"/>
      <c r="I129" s="160"/>
      <c r="J129" s="268" t="s">
        <v>160</v>
      </c>
      <c r="K129" s="160"/>
      <c r="L129" s="269" t="s">
        <v>161</v>
      </c>
      <c r="M129" s="176"/>
      <c r="N129" s="176"/>
      <c r="O129" s="176"/>
      <c r="P129" s="176"/>
      <c r="Q129" s="176"/>
      <c r="R129" s="160" t="s">
        <v>162</v>
      </c>
      <c r="S129" s="160"/>
      <c r="T129" s="160"/>
      <c r="U129" s="160"/>
      <c r="V129" s="160"/>
      <c r="W129" s="160"/>
      <c r="X129" s="160"/>
      <c r="Y129" s="160"/>
      <c r="Z129" s="269" t="s">
        <v>163</v>
      </c>
      <c r="AA129" s="176"/>
      <c r="AB129" s="176"/>
      <c r="AC129" s="176"/>
      <c r="AD129" s="176"/>
      <c r="AE129" s="176"/>
      <c r="AF129" s="269" t="s">
        <v>164</v>
      </c>
      <c r="AG129" s="176"/>
      <c r="AH129" s="176"/>
      <c r="AI129" s="176"/>
      <c r="AJ129" s="176"/>
      <c r="AK129" s="176"/>
      <c r="AL129" s="160" t="s">
        <v>165</v>
      </c>
      <c r="AM129" s="160"/>
      <c r="AN129" s="160"/>
      <c r="AO129" s="160"/>
      <c r="AP129" s="160"/>
      <c r="AQ129" s="270"/>
    </row>
    <row r="130" spans="1:43">
      <c r="B130" s="161"/>
      <c r="C130" s="162"/>
      <c r="D130" s="162"/>
      <c r="E130" s="162"/>
      <c r="F130" s="162"/>
      <c r="G130" s="162"/>
      <c r="H130" s="162"/>
      <c r="I130" s="162"/>
      <c r="J130" s="162"/>
      <c r="K130" s="162"/>
      <c r="L130" s="178"/>
      <c r="M130" s="178"/>
      <c r="N130" s="178"/>
      <c r="O130" s="178"/>
      <c r="P130" s="178"/>
      <c r="Q130" s="178"/>
      <c r="R130" s="162"/>
      <c r="S130" s="162"/>
      <c r="T130" s="162"/>
      <c r="U130" s="162"/>
      <c r="V130" s="162"/>
      <c r="W130" s="162"/>
      <c r="X130" s="162"/>
      <c r="Y130" s="162"/>
      <c r="Z130" s="178"/>
      <c r="AA130" s="178"/>
      <c r="AB130" s="178"/>
      <c r="AC130" s="178"/>
      <c r="AD130" s="178"/>
      <c r="AE130" s="178"/>
      <c r="AF130" s="178"/>
      <c r="AG130" s="178"/>
      <c r="AH130" s="178"/>
      <c r="AI130" s="178"/>
      <c r="AJ130" s="178"/>
      <c r="AK130" s="178"/>
      <c r="AL130" s="162"/>
      <c r="AM130" s="162"/>
      <c r="AN130" s="162"/>
      <c r="AO130" s="162"/>
      <c r="AP130" s="162"/>
      <c r="AQ130" s="271"/>
    </row>
    <row r="131" spans="1:43" ht="18.75" thickBot="1">
      <c r="B131" s="163"/>
      <c r="C131" s="164"/>
      <c r="D131" s="164"/>
      <c r="E131" s="164"/>
      <c r="F131" s="164"/>
      <c r="G131" s="164"/>
      <c r="H131" s="164"/>
      <c r="I131" s="164"/>
      <c r="J131" s="164"/>
      <c r="K131" s="164"/>
      <c r="L131" s="180"/>
      <c r="M131" s="180"/>
      <c r="N131" s="180"/>
      <c r="O131" s="180"/>
      <c r="P131" s="180"/>
      <c r="Q131" s="180"/>
      <c r="R131" s="164"/>
      <c r="S131" s="164"/>
      <c r="T131" s="164"/>
      <c r="U131" s="164"/>
      <c r="V131" s="164"/>
      <c r="W131" s="164"/>
      <c r="X131" s="164"/>
      <c r="Y131" s="164"/>
      <c r="Z131" s="164" t="s">
        <v>166</v>
      </c>
      <c r="AA131" s="164"/>
      <c r="AB131" s="164"/>
      <c r="AC131" s="164" t="s">
        <v>167</v>
      </c>
      <c r="AD131" s="164"/>
      <c r="AE131" s="164"/>
      <c r="AF131" s="164" t="s">
        <v>166</v>
      </c>
      <c r="AG131" s="164"/>
      <c r="AH131" s="164"/>
      <c r="AI131" s="164" t="s">
        <v>167</v>
      </c>
      <c r="AJ131" s="164"/>
      <c r="AK131" s="164"/>
      <c r="AL131" s="164"/>
      <c r="AM131" s="164"/>
      <c r="AN131" s="164"/>
      <c r="AO131" s="164"/>
      <c r="AP131" s="164"/>
      <c r="AQ131" s="272"/>
    </row>
    <row r="132" spans="1:43" ht="15" customHeight="1">
      <c r="B132" s="191"/>
      <c r="C132" s="118"/>
      <c r="D132" s="118"/>
      <c r="E132" s="118"/>
      <c r="F132" s="118"/>
      <c r="G132" s="118"/>
      <c r="H132" s="118"/>
      <c r="I132" s="192"/>
      <c r="J132" s="243" t="s">
        <v>168</v>
      </c>
      <c r="K132" s="244"/>
      <c r="L132" s="85"/>
      <c r="M132" s="265" t="s">
        <v>169</v>
      </c>
      <c r="N132" s="265"/>
      <c r="O132" s="265"/>
      <c r="P132" s="265"/>
      <c r="Q132" s="266"/>
      <c r="R132" s="238"/>
      <c r="S132" s="238"/>
      <c r="T132" s="238"/>
      <c r="U132" s="238"/>
      <c r="V132" s="238"/>
      <c r="W132" s="238"/>
      <c r="X132" s="238"/>
      <c r="Y132" s="238"/>
      <c r="Z132" s="239"/>
      <c r="AA132" s="239"/>
      <c r="AB132" s="239"/>
      <c r="AC132" s="239"/>
      <c r="AD132" s="239"/>
      <c r="AE132" s="239"/>
      <c r="AF132" s="239"/>
      <c r="AG132" s="239"/>
      <c r="AH132" s="239"/>
      <c r="AI132" s="239"/>
      <c r="AJ132" s="239"/>
      <c r="AK132" s="239"/>
      <c r="AL132" s="246" t="str">
        <f t="shared" ref="AL132:AL188" si="27">$AL$18</f>
        <v>小選挙区</v>
      </c>
      <c r="AM132" s="247"/>
      <c r="AN132" s="247"/>
      <c r="AO132" s="247"/>
      <c r="AP132" s="247"/>
      <c r="AQ132" s="248"/>
    </row>
    <row r="133" spans="1:43" ht="7.5" customHeight="1">
      <c r="B133" s="191"/>
      <c r="C133" s="118"/>
      <c r="D133" s="118"/>
      <c r="E133" s="118"/>
      <c r="F133" s="118"/>
      <c r="G133" s="118"/>
      <c r="H133" s="118"/>
      <c r="I133" s="192"/>
      <c r="J133" s="243" t="s">
        <v>170</v>
      </c>
      <c r="K133" s="244"/>
      <c r="L133" s="243" t="s">
        <v>170</v>
      </c>
      <c r="M133" s="245"/>
      <c r="N133" s="245"/>
      <c r="O133" s="245"/>
      <c r="P133" s="245"/>
      <c r="Q133" s="244"/>
      <c r="R133" s="214"/>
      <c r="S133" s="214"/>
      <c r="T133" s="214"/>
      <c r="U133" s="214"/>
      <c r="V133" s="214"/>
      <c r="W133" s="214"/>
      <c r="X133" s="214"/>
      <c r="Y133" s="214"/>
      <c r="Z133" s="162"/>
      <c r="AA133" s="162"/>
      <c r="AB133" s="162"/>
      <c r="AC133" s="162"/>
      <c r="AD133" s="162"/>
      <c r="AE133" s="162"/>
      <c r="AF133" s="162"/>
      <c r="AG133" s="162"/>
      <c r="AH133" s="162"/>
      <c r="AI133" s="162"/>
      <c r="AJ133" s="162"/>
      <c r="AK133" s="162"/>
      <c r="AL133" s="246" t="str">
        <f t="shared" ref="AL133:AL189" si="28">$AL$19</f>
        <v>比例代表</v>
      </c>
      <c r="AM133" s="247"/>
      <c r="AN133" s="247"/>
      <c r="AO133" s="247"/>
      <c r="AP133" s="247"/>
      <c r="AQ133" s="248"/>
    </row>
    <row r="134" spans="1:43" ht="7.5" customHeight="1">
      <c r="B134" s="191"/>
      <c r="C134" s="118"/>
      <c r="D134" s="118"/>
      <c r="E134" s="118"/>
      <c r="F134" s="118"/>
      <c r="G134" s="118"/>
      <c r="H134" s="118"/>
      <c r="I134" s="192"/>
      <c r="J134" s="243"/>
      <c r="K134" s="244"/>
      <c r="L134" s="243"/>
      <c r="M134" s="245"/>
      <c r="N134" s="245"/>
      <c r="O134" s="245"/>
      <c r="P134" s="245"/>
      <c r="Q134" s="244"/>
      <c r="R134" s="214"/>
      <c r="S134" s="214"/>
      <c r="T134" s="214"/>
      <c r="U134" s="214"/>
      <c r="V134" s="214"/>
      <c r="W134" s="214"/>
      <c r="X134" s="214"/>
      <c r="Y134" s="214"/>
      <c r="Z134" s="162"/>
      <c r="AA134" s="162"/>
      <c r="AB134" s="162"/>
      <c r="AC134" s="162"/>
      <c r="AD134" s="162"/>
      <c r="AE134" s="162"/>
      <c r="AF134" s="162"/>
      <c r="AG134" s="162"/>
      <c r="AH134" s="162"/>
      <c r="AI134" s="162"/>
      <c r="AJ134" s="162"/>
      <c r="AK134" s="162"/>
      <c r="AL134" s="246"/>
      <c r="AM134" s="247"/>
      <c r="AN134" s="247"/>
      <c r="AO134" s="247"/>
      <c r="AP134" s="247"/>
      <c r="AQ134" s="248"/>
    </row>
    <row r="135" spans="1:43" ht="15" customHeight="1">
      <c r="A135" s="49">
        <v>26</v>
      </c>
      <c r="B135" s="193"/>
      <c r="C135" s="194"/>
      <c r="D135" s="194"/>
      <c r="E135" s="194"/>
      <c r="F135" s="194"/>
      <c r="G135" s="194"/>
      <c r="H135" s="194"/>
      <c r="I135" s="195"/>
      <c r="J135" s="256" t="s">
        <v>171</v>
      </c>
      <c r="K135" s="257"/>
      <c r="L135" s="85"/>
      <c r="M135" s="263" t="s">
        <v>172</v>
      </c>
      <c r="N135" s="263"/>
      <c r="O135" s="263"/>
      <c r="P135" s="263"/>
      <c r="Q135" s="264"/>
      <c r="R135" s="214"/>
      <c r="S135" s="214"/>
      <c r="T135" s="214"/>
      <c r="U135" s="214"/>
      <c r="V135" s="214"/>
      <c r="W135" s="214"/>
      <c r="X135" s="214"/>
      <c r="Y135" s="214"/>
      <c r="Z135" s="162"/>
      <c r="AA135" s="162"/>
      <c r="AB135" s="162"/>
      <c r="AC135" s="162"/>
      <c r="AD135" s="162"/>
      <c r="AE135" s="162"/>
      <c r="AF135" s="162"/>
      <c r="AG135" s="162"/>
      <c r="AH135" s="162"/>
      <c r="AI135" s="162"/>
      <c r="AJ135" s="162"/>
      <c r="AK135" s="162"/>
      <c r="AL135" s="260" t="str">
        <f t="shared" ref="AL135:AL191" si="29">$AL$21</f>
        <v>国民審査</v>
      </c>
      <c r="AM135" s="261"/>
      <c r="AN135" s="261"/>
      <c r="AO135" s="261"/>
      <c r="AP135" s="261"/>
      <c r="AQ135" s="262"/>
    </row>
    <row r="136" spans="1:43" ht="15" customHeight="1">
      <c r="B136" s="217"/>
      <c r="C136" s="218"/>
      <c r="D136" s="218"/>
      <c r="E136" s="218"/>
      <c r="F136" s="218"/>
      <c r="G136" s="218"/>
      <c r="H136" s="218"/>
      <c r="I136" s="219"/>
      <c r="J136" s="234" t="s">
        <v>168</v>
      </c>
      <c r="K136" s="235"/>
      <c r="L136" s="86"/>
      <c r="M136" s="236" t="s">
        <v>169</v>
      </c>
      <c r="N136" s="236"/>
      <c r="O136" s="236"/>
      <c r="P136" s="236"/>
      <c r="Q136" s="237"/>
      <c r="R136" s="238"/>
      <c r="S136" s="238"/>
      <c r="T136" s="238"/>
      <c r="U136" s="238"/>
      <c r="V136" s="238"/>
      <c r="W136" s="238"/>
      <c r="X136" s="238"/>
      <c r="Y136" s="238"/>
      <c r="Z136" s="239"/>
      <c r="AA136" s="239"/>
      <c r="AB136" s="239"/>
      <c r="AC136" s="239"/>
      <c r="AD136" s="239"/>
      <c r="AE136" s="239"/>
      <c r="AF136" s="239"/>
      <c r="AG136" s="239"/>
      <c r="AH136" s="239"/>
      <c r="AI136" s="239"/>
      <c r="AJ136" s="239"/>
      <c r="AK136" s="239"/>
      <c r="AL136" s="240" t="str">
        <f t="shared" si="27"/>
        <v>小選挙区</v>
      </c>
      <c r="AM136" s="241"/>
      <c r="AN136" s="241"/>
      <c r="AO136" s="241"/>
      <c r="AP136" s="241"/>
      <c r="AQ136" s="242"/>
    </row>
    <row r="137" spans="1:43" ht="7.5" customHeight="1">
      <c r="B137" s="191"/>
      <c r="C137" s="118"/>
      <c r="D137" s="118"/>
      <c r="E137" s="118"/>
      <c r="F137" s="118"/>
      <c r="G137" s="118"/>
      <c r="H137" s="118"/>
      <c r="I137" s="192"/>
      <c r="J137" s="243" t="s">
        <v>170</v>
      </c>
      <c r="K137" s="244"/>
      <c r="L137" s="243" t="s">
        <v>170</v>
      </c>
      <c r="M137" s="245"/>
      <c r="N137" s="245"/>
      <c r="O137" s="245"/>
      <c r="P137" s="245"/>
      <c r="Q137" s="244"/>
      <c r="R137" s="214"/>
      <c r="S137" s="214"/>
      <c r="T137" s="214"/>
      <c r="U137" s="214"/>
      <c r="V137" s="214"/>
      <c r="W137" s="214"/>
      <c r="X137" s="214"/>
      <c r="Y137" s="214"/>
      <c r="Z137" s="162"/>
      <c r="AA137" s="162"/>
      <c r="AB137" s="162"/>
      <c r="AC137" s="162"/>
      <c r="AD137" s="162"/>
      <c r="AE137" s="162"/>
      <c r="AF137" s="162"/>
      <c r="AG137" s="162"/>
      <c r="AH137" s="162"/>
      <c r="AI137" s="162"/>
      <c r="AJ137" s="162"/>
      <c r="AK137" s="162"/>
      <c r="AL137" s="246" t="str">
        <f t="shared" si="28"/>
        <v>比例代表</v>
      </c>
      <c r="AM137" s="247"/>
      <c r="AN137" s="247"/>
      <c r="AO137" s="247"/>
      <c r="AP137" s="247"/>
      <c r="AQ137" s="248"/>
    </row>
    <row r="138" spans="1:43" ht="7.5" customHeight="1">
      <c r="B138" s="191"/>
      <c r="C138" s="118"/>
      <c r="D138" s="118"/>
      <c r="E138" s="118"/>
      <c r="F138" s="118"/>
      <c r="G138" s="118"/>
      <c r="H138" s="118"/>
      <c r="I138" s="192"/>
      <c r="J138" s="243"/>
      <c r="K138" s="244"/>
      <c r="L138" s="243"/>
      <c r="M138" s="245"/>
      <c r="N138" s="245"/>
      <c r="O138" s="245"/>
      <c r="P138" s="245"/>
      <c r="Q138" s="244"/>
      <c r="R138" s="214"/>
      <c r="S138" s="214"/>
      <c r="T138" s="214"/>
      <c r="U138" s="214"/>
      <c r="V138" s="214"/>
      <c r="W138" s="214"/>
      <c r="X138" s="214"/>
      <c r="Y138" s="214"/>
      <c r="Z138" s="162"/>
      <c r="AA138" s="162"/>
      <c r="AB138" s="162"/>
      <c r="AC138" s="162"/>
      <c r="AD138" s="162"/>
      <c r="AE138" s="162"/>
      <c r="AF138" s="162"/>
      <c r="AG138" s="162"/>
      <c r="AH138" s="162"/>
      <c r="AI138" s="162"/>
      <c r="AJ138" s="162"/>
      <c r="AK138" s="162"/>
      <c r="AL138" s="246"/>
      <c r="AM138" s="247"/>
      <c r="AN138" s="247"/>
      <c r="AO138" s="247"/>
      <c r="AP138" s="247"/>
      <c r="AQ138" s="248"/>
    </row>
    <row r="139" spans="1:43" ht="15" customHeight="1">
      <c r="A139" s="49">
        <v>27</v>
      </c>
      <c r="B139" s="193"/>
      <c r="C139" s="194"/>
      <c r="D139" s="194"/>
      <c r="E139" s="194"/>
      <c r="F139" s="194"/>
      <c r="G139" s="194"/>
      <c r="H139" s="194"/>
      <c r="I139" s="195"/>
      <c r="J139" s="256" t="s">
        <v>171</v>
      </c>
      <c r="K139" s="257"/>
      <c r="L139" s="87"/>
      <c r="M139" s="258" t="s">
        <v>172</v>
      </c>
      <c r="N139" s="258"/>
      <c r="O139" s="258"/>
      <c r="P139" s="258"/>
      <c r="Q139" s="259"/>
      <c r="R139" s="214"/>
      <c r="S139" s="214"/>
      <c r="T139" s="214"/>
      <c r="U139" s="214"/>
      <c r="V139" s="214"/>
      <c r="W139" s="214"/>
      <c r="X139" s="214"/>
      <c r="Y139" s="214"/>
      <c r="Z139" s="162"/>
      <c r="AA139" s="162"/>
      <c r="AB139" s="162"/>
      <c r="AC139" s="162"/>
      <c r="AD139" s="162"/>
      <c r="AE139" s="162"/>
      <c r="AF139" s="162"/>
      <c r="AG139" s="162"/>
      <c r="AH139" s="162"/>
      <c r="AI139" s="162"/>
      <c r="AJ139" s="162"/>
      <c r="AK139" s="162"/>
      <c r="AL139" s="260" t="str">
        <f t="shared" si="29"/>
        <v>国民審査</v>
      </c>
      <c r="AM139" s="261"/>
      <c r="AN139" s="261"/>
      <c r="AO139" s="261"/>
      <c r="AP139" s="261"/>
      <c r="AQ139" s="262"/>
    </row>
    <row r="140" spans="1:43" ht="15" customHeight="1">
      <c r="B140" s="217"/>
      <c r="C140" s="218"/>
      <c r="D140" s="218"/>
      <c r="E140" s="218"/>
      <c r="F140" s="218"/>
      <c r="G140" s="218"/>
      <c r="H140" s="218"/>
      <c r="I140" s="219"/>
      <c r="J140" s="234" t="s">
        <v>168</v>
      </c>
      <c r="K140" s="235"/>
      <c r="L140" s="86"/>
      <c r="M140" s="236" t="s">
        <v>169</v>
      </c>
      <c r="N140" s="236"/>
      <c r="O140" s="236"/>
      <c r="P140" s="236"/>
      <c r="Q140" s="237"/>
      <c r="R140" s="238"/>
      <c r="S140" s="238"/>
      <c r="T140" s="238"/>
      <c r="U140" s="238"/>
      <c r="V140" s="238"/>
      <c r="W140" s="238"/>
      <c r="X140" s="238"/>
      <c r="Y140" s="238"/>
      <c r="Z140" s="239"/>
      <c r="AA140" s="239"/>
      <c r="AB140" s="239"/>
      <c r="AC140" s="239"/>
      <c r="AD140" s="239"/>
      <c r="AE140" s="239"/>
      <c r="AF140" s="239"/>
      <c r="AG140" s="239"/>
      <c r="AH140" s="239"/>
      <c r="AI140" s="239"/>
      <c r="AJ140" s="239"/>
      <c r="AK140" s="239"/>
      <c r="AL140" s="240" t="str">
        <f t="shared" si="27"/>
        <v>小選挙区</v>
      </c>
      <c r="AM140" s="241"/>
      <c r="AN140" s="241"/>
      <c r="AO140" s="241"/>
      <c r="AP140" s="241"/>
      <c r="AQ140" s="242"/>
    </row>
    <row r="141" spans="1:43" ht="7.5" customHeight="1">
      <c r="B141" s="191"/>
      <c r="C141" s="118"/>
      <c r="D141" s="118"/>
      <c r="E141" s="118"/>
      <c r="F141" s="118"/>
      <c r="G141" s="118"/>
      <c r="H141" s="118"/>
      <c r="I141" s="192"/>
      <c r="J141" s="243" t="s">
        <v>170</v>
      </c>
      <c r="K141" s="244"/>
      <c r="L141" s="243" t="s">
        <v>170</v>
      </c>
      <c r="M141" s="245"/>
      <c r="N141" s="245"/>
      <c r="O141" s="245"/>
      <c r="P141" s="245"/>
      <c r="Q141" s="244"/>
      <c r="R141" s="214"/>
      <c r="S141" s="214"/>
      <c r="T141" s="214"/>
      <c r="U141" s="214"/>
      <c r="V141" s="214"/>
      <c r="W141" s="214"/>
      <c r="X141" s="214"/>
      <c r="Y141" s="214"/>
      <c r="Z141" s="162"/>
      <c r="AA141" s="162"/>
      <c r="AB141" s="162"/>
      <c r="AC141" s="162"/>
      <c r="AD141" s="162"/>
      <c r="AE141" s="162"/>
      <c r="AF141" s="162"/>
      <c r="AG141" s="162"/>
      <c r="AH141" s="162"/>
      <c r="AI141" s="162"/>
      <c r="AJ141" s="162"/>
      <c r="AK141" s="162"/>
      <c r="AL141" s="246" t="str">
        <f t="shared" si="28"/>
        <v>比例代表</v>
      </c>
      <c r="AM141" s="247"/>
      <c r="AN141" s="247"/>
      <c r="AO141" s="247"/>
      <c r="AP141" s="247"/>
      <c r="AQ141" s="248"/>
    </row>
    <row r="142" spans="1:43" ht="7.5" customHeight="1">
      <c r="B142" s="191"/>
      <c r="C142" s="118"/>
      <c r="D142" s="118"/>
      <c r="E142" s="118"/>
      <c r="F142" s="118"/>
      <c r="G142" s="118"/>
      <c r="H142" s="118"/>
      <c r="I142" s="192"/>
      <c r="J142" s="243"/>
      <c r="K142" s="244"/>
      <c r="L142" s="243"/>
      <c r="M142" s="245"/>
      <c r="N142" s="245"/>
      <c r="O142" s="245"/>
      <c r="P142" s="245"/>
      <c r="Q142" s="244"/>
      <c r="R142" s="214"/>
      <c r="S142" s="214"/>
      <c r="T142" s="214"/>
      <c r="U142" s="214"/>
      <c r="V142" s="214"/>
      <c r="W142" s="214"/>
      <c r="X142" s="214"/>
      <c r="Y142" s="214"/>
      <c r="Z142" s="162"/>
      <c r="AA142" s="162"/>
      <c r="AB142" s="162"/>
      <c r="AC142" s="162"/>
      <c r="AD142" s="162"/>
      <c r="AE142" s="162"/>
      <c r="AF142" s="162"/>
      <c r="AG142" s="162"/>
      <c r="AH142" s="162"/>
      <c r="AI142" s="162"/>
      <c r="AJ142" s="162"/>
      <c r="AK142" s="162"/>
      <c r="AL142" s="246"/>
      <c r="AM142" s="247"/>
      <c r="AN142" s="247"/>
      <c r="AO142" s="247"/>
      <c r="AP142" s="247"/>
      <c r="AQ142" s="248"/>
    </row>
    <row r="143" spans="1:43" ht="15" customHeight="1">
      <c r="A143" s="49">
        <v>28</v>
      </c>
      <c r="B143" s="193"/>
      <c r="C143" s="194"/>
      <c r="D143" s="194"/>
      <c r="E143" s="194"/>
      <c r="F143" s="194"/>
      <c r="G143" s="194"/>
      <c r="H143" s="194"/>
      <c r="I143" s="195"/>
      <c r="J143" s="256" t="s">
        <v>171</v>
      </c>
      <c r="K143" s="257"/>
      <c r="L143" s="87"/>
      <c r="M143" s="258" t="s">
        <v>172</v>
      </c>
      <c r="N143" s="258"/>
      <c r="O143" s="258"/>
      <c r="P143" s="258"/>
      <c r="Q143" s="259"/>
      <c r="R143" s="214"/>
      <c r="S143" s="214"/>
      <c r="T143" s="214"/>
      <c r="U143" s="214"/>
      <c r="V143" s="214"/>
      <c r="W143" s="214"/>
      <c r="X143" s="214"/>
      <c r="Y143" s="214"/>
      <c r="Z143" s="162"/>
      <c r="AA143" s="162"/>
      <c r="AB143" s="162"/>
      <c r="AC143" s="162"/>
      <c r="AD143" s="162"/>
      <c r="AE143" s="162"/>
      <c r="AF143" s="162"/>
      <c r="AG143" s="162"/>
      <c r="AH143" s="162"/>
      <c r="AI143" s="162"/>
      <c r="AJ143" s="162"/>
      <c r="AK143" s="162"/>
      <c r="AL143" s="260" t="str">
        <f t="shared" si="29"/>
        <v>国民審査</v>
      </c>
      <c r="AM143" s="261"/>
      <c r="AN143" s="261"/>
      <c r="AO143" s="261"/>
      <c r="AP143" s="261"/>
      <c r="AQ143" s="262"/>
    </row>
    <row r="144" spans="1:43" ht="15" customHeight="1">
      <c r="B144" s="217"/>
      <c r="C144" s="218"/>
      <c r="D144" s="218"/>
      <c r="E144" s="218"/>
      <c r="F144" s="218"/>
      <c r="G144" s="218"/>
      <c r="H144" s="218"/>
      <c r="I144" s="219"/>
      <c r="J144" s="234" t="s">
        <v>168</v>
      </c>
      <c r="K144" s="235"/>
      <c r="L144" s="86"/>
      <c r="M144" s="236" t="s">
        <v>169</v>
      </c>
      <c r="N144" s="236"/>
      <c r="O144" s="236"/>
      <c r="P144" s="236"/>
      <c r="Q144" s="237"/>
      <c r="R144" s="238"/>
      <c r="S144" s="238"/>
      <c r="T144" s="238"/>
      <c r="U144" s="238"/>
      <c r="V144" s="238"/>
      <c r="W144" s="238"/>
      <c r="X144" s="238"/>
      <c r="Y144" s="238"/>
      <c r="Z144" s="239"/>
      <c r="AA144" s="239"/>
      <c r="AB144" s="239"/>
      <c r="AC144" s="239"/>
      <c r="AD144" s="239"/>
      <c r="AE144" s="239"/>
      <c r="AF144" s="239"/>
      <c r="AG144" s="239"/>
      <c r="AH144" s="239"/>
      <c r="AI144" s="239"/>
      <c r="AJ144" s="239"/>
      <c r="AK144" s="239"/>
      <c r="AL144" s="240" t="str">
        <f t="shared" si="27"/>
        <v>小選挙区</v>
      </c>
      <c r="AM144" s="241"/>
      <c r="AN144" s="241"/>
      <c r="AO144" s="241"/>
      <c r="AP144" s="241"/>
      <c r="AQ144" s="242"/>
    </row>
    <row r="145" spans="1:43" ht="7.5" customHeight="1">
      <c r="B145" s="191"/>
      <c r="C145" s="118"/>
      <c r="D145" s="118"/>
      <c r="E145" s="118"/>
      <c r="F145" s="118"/>
      <c r="G145" s="118"/>
      <c r="H145" s="118"/>
      <c r="I145" s="192"/>
      <c r="J145" s="243" t="s">
        <v>170</v>
      </c>
      <c r="K145" s="244"/>
      <c r="L145" s="243" t="s">
        <v>170</v>
      </c>
      <c r="M145" s="245"/>
      <c r="N145" s="245"/>
      <c r="O145" s="245"/>
      <c r="P145" s="245"/>
      <c r="Q145" s="244"/>
      <c r="R145" s="214"/>
      <c r="S145" s="214"/>
      <c r="T145" s="214"/>
      <c r="U145" s="214"/>
      <c r="V145" s="214"/>
      <c r="W145" s="214"/>
      <c r="X145" s="214"/>
      <c r="Y145" s="214"/>
      <c r="Z145" s="162"/>
      <c r="AA145" s="162"/>
      <c r="AB145" s="162"/>
      <c r="AC145" s="162"/>
      <c r="AD145" s="162"/>
      <c r="AE145" s="162"/>
      <c r="AF145" s="162"/>
      <c r="AG145" s="162"/>
      <c r="AH145" s="162"/>
      <c r="AI145" s="162"/>
      <c r="AJ145" s="162"/>
      <c r="AK145" s="162"/>
      <c r="AL145" s="246" t="str">
        <f t="shared" si="28"/>
        <v>比例代表</v>
      </c>
      <c r="AM145" s="247"/>
      <c r="AN145" s="247"/>
      <c r="AO145" s="247"/>
      <c r="AP145" s="247"/>
      <c r="AQ145" s="248"/>
    </row>
    <row r="146" spans="1:43" ht="7.5" customHeight="1">
      <c r="B146" s="191"/>
      <c r="C146" s="118"/>
      <c r="D146" s="118"/>
      <c r="E146" s="118"/>
      <c r="F146" s="118"/>
      <c r="G146" s="118"/>
      <c r="H146" s="118"/>
      <c r="I146" s="192"/>
      <c r="J146" s="243"/>
      <c r="K146" s="244"/>
      <c r="L146" s="243"/>
      <c r="M146" s="245"/>
      <c r="N146" s="245"/>
      <c r="O146" s="245"/>
      <c r="P146" s="245"/>
      <c r="Q146" s="244"/>
      <c r="R146" s="214"/>
      <c r="S146" s="214"/>
      <c r="T146" s="214"/>
      <c r="U146" s="214"/>
      <c r="V146" s="214"/>
      <c r="W146" s="214"/>
      <c r="X146" s="214"/>
      <c r="Y146" s="214"/>
      <c r="Z146" s="162"/>
      <c r="AA146" s="162"/>
      <c r="AB146" s="162"/>
      <c r="AC146" s="162"/>
      <c r="AD146" s="162"/>
      <c r="AE146" s="162"/>
      <c r="AF146" s="162"/>
      <c r="AG146" s="162"/>
      <c r="AH146" s="162"/>
      <c r="AI146" s="162"/>
      <c r="AJ146" s="162"/>
      <c r="AK146" s="162"/>
      <c r="AL146" s="246"/>
      <c r="AM146" s="247"/>
      <c r="AN146" s="247"/>
      <c r="AO146" s="247"/>
      <c r="AP146" s="247"/>
      <c r="AQ146" s="248"/>
    </row>
    <row r="147" spans="1:43" ht="15" customHeight="1">
      <c r="A147" s="49">
        <v>29</v>
      </c>
      <c r="B147" s="193"/>
      <c r="C147" s="194"/>
      <c r="D147" s="194"/>
      <c r="E147" s="194"/>
      <c r="F147" s="194"/>
      <c r="G147" s="194"/>
      <c r="H147" s="194"/>
      <c r="I147" s="195"/>
      <c r="J147" s="256" t="s">
        <v>171</v>
      </c>
      <c r="K147" s="257"/>
      <c r="L147" s="87"/>
      <c r="M147" s="258" t="s">
        <v>172</v>
      </c>
      <c r="N147" s="258"/>
      <c r="O147" s="258"/>
      <c r="P147" s="258"/>
      <c r="Q147" s="259"/>
      <c r="R147" s="214"/>
      <c r="S147" s="214"/>
      <c r="T147" s="214"/>
      <c r="U147" s="214"/>
      <c r="V147" s="214"/>
      <c r="W147" s="214"/>
      <c r="X147" s="214"/>
      <c r="Y147" s="214"/>
      <c r="Z147" s="162"/>
      <c r="AA147" s="162"/>
      <c r="AB147" s="162"/>
      <c r="AC147" s="162"/>
      <c r="AD147" s="162"/>
      <c r="AE147" s="162"/>
      <c r="AF147" s="162"/>
      <c r="AG147" s="162"/>
      <c r="AH147" s="162"/>
      <c r="AI147" s="162"/>
      <c r="AJ147" s="162"/>
      <c r="AK147" s="162"/>
      <c r="AL147" s="260" t="str">
        <f t="shared" si="29"/>
        <v>国民審査</v>
      </c>
      <c r="AM147" s="261"/>
      <c r="AN147" s="261"/>
      <c r="AO147" s="261"/>
      <c r="AP147" s="261"/>
      <c r="AQ147" s="262"/>
    </row>
    <row r="148" spans="1:43" ht="15" customHeight="1">
      <c r="B148" s="217"/>
      <c r="C148" s="218"/>
      <c r="D148" s="218"/>
      <c r="E148" s="218"/>
      <c r="F148" s="218"/>
      <c r="G148" s="218"/>
      <c r="H148" s="218"/>
      <c r="I148" s="219"/>
      <c r="J148" s="234" t="s">
        <v>168</v>
      </c>
      <c r="K148" s="235"/>
      <c r="L148" s="86"/>
      <c r="M148" s="236" t="s">
        <v>169</v>
      </c>
      <c r="N148" s="236"/>
      <c r="O148" s="236"/>
      <c r="P148" s="236"/>
      <c r="Q148" s="237"/>
      <c r="R148" s="238"/>
      <c r="S148" s="238"/>
      <c r="T148" s="238"/>
      <c r="U148" s="238"/>
      <c r="V148" s="238"/>
      <c r="W148" s="238"/>
      <c r="X148" s="238"/>
      <c r="Y148" s="238"/>
      <c r="Z148" s="239"/>
      <c r="AA148" s="239"/>
      <c r="AB148" s="239"/>
      <c r="AC148" s="239"/>
      <c r="AD148" s="239"/>
      <c r="AE148" s="239"/>
      <c r="AF148" s="239"/>
      <c r="AG148" s="239"/>
      <c r="AH148" s="239"/>
      <c r="AI148" s="239"/>
      <c r="AJ148" s="239"/>
      <c r="AK148" s="239"/>
      <c r="AL148" s="240" t="str">
        <f t="shared" si="27"/>
        <v>小選挙区</v>
      </c>
      <c r="AM148" s="241"/>
      <c r="AN148" s="241"/>
      <c r="AO148" s="241"/>
      <c r="AP148" s="241"/>
      <c r="AQ148" s="242"/>
    </row>
    <row r="149" spans="1:43" ht="7.5" customHeight="1">
      <c r="B149" s="191"/>
      <c r="C149" s="118"/>
      <c r="D149" s="118"/>
      <c r="E149" s="118"/>
      <c r="F149" s="118"/>
      <c r="G149" s="118"/>
      <c r="H149" s="118"/>
      <c r="I149" s="192"/>
      <c r="J149" s="243" t="s">
        <v>170</v>
      </c>
      <c r="K149" s="244"/>
      <c r="L149" s="243" t="s">
        <v>170</v>
      </c>
      <c r="M149" s="245"/>
      <c r="N149" s="245"/>
      <c r="O149" s="245"/>
      <c r="P149" s="245"/>
      <c r="Q149" s="244"/>
      <c r="R149" s="214"/>
      <c r="S149" s="214"/>
      <c r="T149" s="214"/>
      <c r="U149" s="214"/>
      <c r="V149" s="214"/>
      <c r="W149" s="214"/>
      <c r="X149" s="214"/>
      <c r="Y149" s="214"/>
      <c r="Z149" s="162"/>
      <c r="AA149" s="162"/>
      <c r="AB149" s="162"/>
      <c r="AC149" s="162"/>
      <c r="AD149" s="162"/>
      <c r="AE149" s="162"/>
      <c r="AF149" s="162"/>
      <c r="AG149" s="162"/>
      <c r="AH149" s="162"/>
      <c r="AI149" s="162"/>
      <c r="AJ149" s="162"/>
      <c r="AK149" s="162"/>
      <c r="AL149" s="246" t="str">
        <f t="shared" si="28"/>
        <v>比例代表</v>
      </c>
      <c r="AM149" s="247"/>
      <c r="AN149" s="247"/>
      <c r="AO149" s="247"/>
      <c r="AP149" s="247"/>
      <c r="AQ149" s="248"/>
    </row>
    <row r="150" spans="1:43" ht="7.5" customHeight="1">
      <c r="B150" s="191"/>
      <c r="C150" s="118"/>
      <c r="D150" s="118"/>
      <c r="E150" s="118"/>
      <c r="F150" s="118"/>
      <c r="G150" s="118"/>
      <c r="H150" s="118"/>
      <c r="I150" s="192"/>
      <c r="J150" s="243"/>
      <c r="K150" s="244"/>
      <c r="L150" s="243"/>
      <c r="M150" s="245"/>
      <c r="N150" s="245"/>
      <c r="O150" s="245"/>
      <c r="P150" s="245"/>
      <c r="Q150" s="244"/>
      <c r="R150" s="214"/>
      <c r="S150" s="214"/>
      <c r="T150" s="214"/>
      <c r="U150" s="214"/>
      <c r="V150" s="214"/>
      <c r="W150" s="214"/>
      <c r="X150" s="214"/>
      <c r="Y150" s="214"/>
      <c r="Z150" s="162"/>
      <c r="AA150" s="162"/>
      <c r="AB150" s="162"/>
      <c r="AC150" s="162"/>
      <c r="AD150" s="162"/>
      <c r="AE150" s="162"/>
      <c r="AF150" s="162"/>
      <c r="AG150" s="162"/>
      <c r="AH150" s="162"/>
      <c r="AI150" s="162"/>
      <c r="AJ150" s="162"/>
      <c r="AK150" s="162"/>
      <c r="AL150" s="246"/>
      <c r="AM150" s="247"/>
      <c r="AN150" s="247"/>
      <c r="AO150" s="247"/>
      <c r="AP150" s="247"/>
      <c r="AQ150" s="248"/>
    </row>
    <row r="151" spans="1:43" ht="15" customHeight="1">
      <c r="A151" s="49">
        <v>30</v>
      </c>
      <c r="B151" s="193"/>
      <c r="C151" s="194"/>
      <c r="D151" s="194"/>
      <c r="E151" s="194"/>
      <c r="F151" s="194"/>
      <c r="G151" s="194"/>
      <c r="H151" s="194"/>
      <c r="I151" s="195"/>
      <c r="J151" s="256" t="s">
        <v>171</v>
      </c>
      <c r="K151" s="257"/>
      <c r="L151" s="87"/>
      <c r="M151" s="258" t="s">
        <v>172</v>
      </c>
      <c r="N151" s="258"/>
      <c r="O151" s="258"/>
      <c r="P151" s="258"/>
      <c r="Q151" s="259"/>
      <c r="R151" s="214"/>
      <c r="S151" s="214"/>
      <c r="T151" s="214"/>
      <c r="U151" s="214"/>
      <c r="V151" s="214"/>
      <c r="W151" s="214"/>
      <c r="X151" s="214"/>
      <c r="Y151" s="214"/>
      <c r="Z151" s="162"/>
      <c r="AA151" s="162"/>
      <c r="AB151" s="162"/>
      <c r="AC151" s="162"/>
      <c r="AD151" s="162"/>
      <c r="AE151" s="162"/>
      <c r="AF151" s="162"/>
      <c r="AG151" s="162"/>
      <c r="AH151" s="162"/>
      <c r="AI151" s="162"/>
      <c r="AJ151" s="162"/>
      <c r="AK151" s="162"/>
      <c r="AL151" s="260" t="str">
        <f t="shared" si="29"/>
        <v>国民審査</v>
      </c>
      <c r="AM151" s="261"/>
      <c r="AN151" s="261"/>
      <c r="AO151" s="261"/>
      <c r="AP151" s="261"/>
      <c r="AQ151" s="262"/>
    </row>
    <row r="152" spans="1:43" ht="15" customHeight="1">
      <c r="B152" s="217"/>
      <c r="C152" s="218"/>
      <c r="D152" s="218"/>
      <c r="E152" s="218"/>
      <c r="F152" s="218"/>
      <c r="G152" s="218"/>
      <c r="H152" s="218"/>
      <c r="I152" s="219"/>
      <c r="J152" s="234" t="s">
        <v>168</v>
      </c>
      <c r="K152" s="235"/>
      <c r="L152" s="86"/>
      <c r="M152" s="236" t="s">
        <v>169</v>
      </c>
      <c r="N152" s="236"/>
      <c r="O152" s="236"/>
      <c r="P152" s="236"/>
      <c r="Q152" s="237"/>
      <c r="R152" s="238"/>
      <c r="S152" s="238"/>
      <c r="T152" s="238"/>
      <c r="U152" s="238"/>
      <c r="V152" s="238"/>
      <c r="W152" s="238"/>
      <c r="X152" s="238"/>
      <c r="Y152" s="238"/>
      <c r="Z152" s="239"/>
      <c r="AA152" s="239"/>
      <c r="AB152" s="239"/>
      <c r="AC152" s="239"/>
      <c r="AD152" s="239"/>
      <c r="AE152" s="239"/>
      <c r="AF152" s="239"/>
      <c r="AG152" s="239"/>
      <c r="AH152" s="239"/>
      <c r="AI152" s="239"/>
      <c r="AJ152" s="239"/>
      <c r="AK152" s="239"/>
      <c r="AL152" s="240" t="str">
        <f t="shared" si="27"/>
        <v>小選挙区</v>
      </c>
      <c r="AM152" s="241"/>
      <c r="AN152" s="241"/>
      <c r="AO152" s="241"/>
      <c r="AP152" s="241"/>
      <c r="AQ152" s="242"/>
    </row>
    <row r="153" spans="1:43" ht="7.5" customHeight="1">
      <c r="B153" s="191"/>
      <c r="C153" s="118"/>
      <c r="D153" s="118"/>
      <c r="E153" s="118"/>
      <c r="F153" s="118"/>
      <c r="G153" s="118"/>
      <c r="H153" s="118"/>
      <c r="I153" s="192"/>
      <c r="J153" s="243" t="s">
        <v>170</v>
      </c>
      <c r="K153" s="244"/>
      <c r="L153" s="243" t="s">
        <v>170</v>
      </c>
      <c r="M153" s="245"/>
      <c r="N153" s="245"/>
      <c r="O153" s="245"/>
      <c r="P153" s="245"/>
      <c r="Q153" s="244"/>
      <c r="R153" s="214"/>
      <c r="S153" s="214"/>
      <c r="T153" s="214"/>
      <c r="U153" s="214"/>
      <c r="V153" s="214"/>
      <c r="W153" s="214"/>
      <c r="X153" s="214"/>
      <c r="Y153" s="214"/>
      <c r="Z153" s="162"/>
      <c r="AA153" s="162"/>
      <c r="AB153" s="162"/>
      <c r="AC153" s="162"/>
      <c r="AD153" s="162"/>
      <c r="AE153" s="162"/>
      <c r="AF153" s="162"/>
      <c r="AG153" s="162"/>
      <c r="AH153" s="162"/>
      <c r="AI153" s="162"/>
      <c r="AJ153" s="162"/>
      <c r="AK153" s="162"/>
      <c r="AL153" s="246" t="str">
        <f t="shared" si="28"/>
        <v>比例代表</v>
      </c>
      <c r="AM153" s="247"/>
      <c r="AN153" s="247"/>
      <c r="AO153" s="247"/>
      <c r="AP153" s="247"/>
      <c r="AQ153" s="248"/>
    </row>
    <row r="154" spans="1:43" ht="7.5" customHeight="1">
      <c r="B154" s="191"/>
      <c r="C154" s="118"/>
      <c r="D154" s="118"/>
      <c r="E154" s="118"/>
      <c r="F154" s="118"/>
      <c r="G154" s="118"/>
      <c r="H154" s="118"/>
      <c r="I154" s="192"/>
      <c r="J154" s="243"/>
      <c r="K154" s="244"/>
      <c r="L154" s="243"/>
      <c r="M154" s="245"/>
      <c r="N154" s="245"/>
      <c r="O154" s="245"/>
      <c r="P154" s="245"/>
      <c r="Q154" s="244"/>
      <c r="R154" s="214"/>
      <c r="S154" s="214"/>
      <c r="T154" s="214"/>
      <c r="U154" s="214"/>
      <c r="V154" s="214"/>
      <c r="W154" s="214"/>
      <c r="X154" s="214"/>
      <c r="Y154" s="214"/>
      <c r="Z154" s="162"/>
      <c r="AA154" s="162"/>
      <c r="AB154" s="162"/>
      <c r="AC154" s="162"/>
      <c r="AD154" s="162"/>
      <c r="AE154" s="162"/>
      <c r="AF154" s="162"/>
      <c r="AG154" s="162"/>
      <c r="AH154" s="162"/>
      <c r="AI154" s="162"/>
      <c r="AJ154" s="162"/>
      <c r="AK154" s="162"/>
      <c r="AL154" s="246"/>
      <c r="AM154" s="247"/>
      <c r="AN154" s="247"/>
      <c r="AO154" s="247"/>
      <c r="AP154" s="247"/>
      <c r="AQ154" s="248"/>
    </row>
    <row r="155" spans="1:43" ht="15" customHeight="1">
      <c r="A155" s="49">
        <v>31</v>
      </c>
      <c r="B155" s="193"/>
      <c r="C155" s="194"/>
      <c r="D155" s="194"/>
      <c r="E155" s="194"/>
      <c r="F155" s="194"/>
      <c r="G155" s="194"/>
      <c r="H155" s="194"/>
      <c r="I155" s="195"/>
      <c r="J155" s="256" t="s">
        <v>171</v>
      </c>
      <c r="K155" s="257"/>
      <c r="L155" s="87"/>
      <c r="M155" s="258" t="s">
        <v>172</v>
      </c>
      <c r="N155" s="258"/>
      <c r="O155" s="258"/>
      <c r="P155" s="258"/>
      <c r="Q155" s="259"/>
      <c r="R155" s="214"/>
      <c r="S155" s="214"/>
      <c r="T155" s="214"/>
      <c r="U155" s="214"/>
      <c r="V155" s="214"/>
      <c r="W155" s="214"/>
      <c r="X155" s="214"/>
      <c r="Y155" s="214"/>
      <c r="Z155" s="162"/>
      <c r="AA155" s="162"/>
      <c r="AB155" s="162"/>
      <c r="AC155" s="162"/>
      <c r="AD155" s="162"/>
      <c r="AE155" s="162"/>
      <c r="AF155" s="162"/>
      <c r="AG155" s="162"/>
      <c r="AH155" s="162"/>
      <c r="AI155" s="162"/>
      <c r="AJ155" s="162"/>
      <c r="AK155" s="162"/>
      <c r="AL155" s="260" t="str">
        <f t="shared" si="29"/>
        <v>国民審査</v>
      </c>
      <c r="AM155" s="261"/>
      <c r="AN155" s="261"/>
      <c r="AO155" s="261"/>
      <c r="AP155" s="261"/>
      <c r="AQ155" s="262"/>
    </row>
    <row r="156" spans="1:43" ht="15" customHeight="1">
      <c r="B156" s="217"/>
      <c r="C156" s="218"/>
      <c r="D156" s="218"/>
      <c r="E156" s="218"/>
      <c r="F156" s="218"/>
      <c r="G156" s="218"/>
      <c r="H156" s="218"/>
      <c r="I156" s="219"/>
      <c r="J156" s="234" t="s">
        <v>168</v>
      </c>
      <c r="K156" s="235"/>
      <c r="L156" s="86"/>
      <c r="M156" s="236" t="s">
        <v>169</v>
      </c>
      <c r="N156" s="236"/>
      <c r="O156" s="236"/>
      <c r="P156" s="236"/>
      <c r="Q156" s="237"/>
      <c r="R156" s="238"/>
      <c r="S156" s="238"/>
      <c r="T156" s="238"/>
      <c r="U156" s="238"/>
      <c r="V156" s="238"/>
      <c r="W156" s="238"/>
      <c r="X156" s="238"/>
      <c r="Y156" s="238"/>
      <c r="Z156" s="239"/>
      <c r="AA156" s="239"/>
      <c r="AB156" s="239"/>
      <c r="AC156" s="239"/>
      <c r="AD156" s="239"/>
      <c r="AE156" s="239"/>
      <c r="AF156" s="239"/>
      <c r="AG156" s="239"/>
      <c r="AH156" s="239"/>
      <c r="AI156" s="239"/>
      <c r="AJ156" s="239"/>
      <c r="AK156" s="239"/>
      <c r="AL156" s="240" t="str">
        <f t="shared" si="27"/>
        <v>小選挙区</v>
      </c>
      <c r="AM156" s="241"/>
      <c r="AN156" s="241"/>
      <c r="AO156" s="241"/>
      <c r="AP156" s="241"/>
      <c r="AQ156" s="242"/>
    </row>
    <row r="157" spans="1:43" ht="7.5" customHeight="1">
      <c r="B157" s="191"/>
      <c r="C157" s="118"/>
      <c r="D157" s="118"/>
      <c r="E157" s="118"/>
      <c r="F157" s="118"/>
      <c r="G157" s="118"/>
      <c r="H157" s="118"/>
      <c r="I157" s="192"/>
      <c r="J157" s="243" t="s">
        <v>170</v>
      </c>
      <c r="K157" s="244"/>
      <c r="L157" s="243" t="s">
        <v>170</v>
      </c>
      <c r="M157" s="245"/>
      <c r="N157" s="245"/>
      <c r="O157" s="245"/>
      <c r="P157" s="245"/>
      <c r="Q157" s="244"/>
      <c r="R157" s="214"/>
      <c r="S157" s="214"/>
      <c r="T157" s="214"/>
      <c r="U157" s="214"/>
      <c r="V157" s="214"/>
      <c r="W157" s="214"/>
      <c r="X157" s="214"/>
      <c r="Y157" s="214"/>
      <c r="Z157" s="162"/>
      <c r="AA157" s="162"/>
      <c r="AB157" s="162"/>
      <c r="AC157" s="162"/>
      <c r="AD157" s="162"/>
      <c r="AE157" s="162"/>
      <c r="AF157" s="162"/>
      <c r="AG157" s="162"/>
      <c r="AH157" s="162"/>
      <c r="AI157" s="162"/>
      <c r="AJ157" s="162"/>
      <c r="AK157" s="162"/>
      <c r="AL157" s="246" t="str">
        <f t="shared" si="28"/>
        <v>比例代表</v>
      </c>
      <c r="AM157" s="247"/>
      <c r="AN157" s="247"/>
      <c r="AO157" s="247"/>
      <c r="AP157" s="247"/>
      <c r="AQ157" s="248"/>
    </row>
    <row r="158" spans="1:43" ht="7.5" customHeight="1">
      <c r="B158" s="191"/>
      <c r="C158" s="118"/>
      <c r="D158" s="118"/>
      <c r="E158" s="118"/>
      <c r="F158" s="118"/>
      <c r="G158" s="118"/>
      <c r="H158" s="118"/>
      <c r="I158" s="192"/>
      <c r="J158" s="243"/>
      <c r="K158" s="244"/>
      <c r="L158" s="243"/>
      <c r="M158" s="245"/>
      <c r="N158" s="245"/>
      <c r="O158" s="245"/>
      <c r="P158" s="245"/>
      <c r="Q158" s="244"/>
      <c r="R158" s="214"/>
      <c r="S158" s="214"/>
      <c r="T158" s="214"/>
      <c r="U158" s="214"/>
      <c r="V158" s="214"/>
      <c r="W158" s="214"/>
      <c r="X158" s="214"/>
      <c r="Y158" s="214"/>
      <c r="Z158" s="162"/>
      <c r="AA158" s="162"/>
      <c r="AB158" s="162"/>
      <c r="AC158" s="162"/>
      <c r="AD158" s="162"/>
      <c r="AE158" s="162"/>
      <c r="AF158" s="162"/>
      <c r="AG158" s="162"/>
      <c r="AH158" s="162"/>
      <c r="AI158" s="162"/>
      <c r="AJ158" s="162"/>
      <c r="AK158" s="162"/>
      <c r="AL158" s="246"/>
      <c r="AM158" s="247"/>
      <c r="AN158" s="247"/>
      <c r="AO158" s="247"/>
      <c r="AP158" s="247"/>
      <c r="AQ158" s="248"/>
    </row>
    <row r="159" spans="1:43" ht="15" customHeight="1">
      <c r="A159" s="49">
        <v>32</v>
      </c>
      <c r="B159" s="193"/>
      <c r="C159" s="194"/>
      <c r="D159" s="194"/>
      <c r="E159" s="194"/>
      <c r="F159" s="194"/>
      <c r="G159" s="194"/>
      <c r="H159" s="194"/>
      <c r="I159" s="195"/>
      <c r="J159" s="256" t="s">
        <v>171</v>
      </c>
      <c r="K159" s="257"/>
      <c r="L159" s="87"/>
      <c r="M159" s="258" t="s">
        <v>172</v>
      </c>
      <c r="N159" s="258"/>
      <c r="O159" s="258"/>
      <c r="P159" s="258"/>
      <c r="Q159" s="259"/>
      <c r="R159" s="214"/>
      <c r="S159" s="214"/>
      <c r="T159" s="214"/>
      <c r="U159" s="214"/>
      <c r="V159" s="214"/>
      <c r="W159" s="214"/>
      <c r="X159" s="214"/>
      <c r="Y159" s="214"/>
      <c r="Z159" s="162"/>
      <c r="AA159" s="162"/>
      <c r="AB159" s="162"/>
      <c r="AC159" s="162"/>
      <c r="AD159" s="162"/>
      <c r="AE159" s="162"/>
      <c r="AF159" s="162"/>
      <c r="AG159" s="162"/>
      <c r="AH159" s="162"/>
      <c r="AI159" s="162"/>
      <c r="AJ159" s="162"/>
      <c r="AK159" s="162"/>
      <c r="AL159" s="260" t="str">
        <f t="shared" si="29"/>
        <v>国民審査</v>
      </c>
      <c r="AM159" s="261"/>
      <c r="AN159" s="261"/>
      <c r="AO159" s="261"/>
      <c r="AP159" s="261"/>
      <c r="AQ159" s="262"/>
    </row>
    <row r="160" spans="1:43" ht="15" customHeight="1">
      <c r="B160" s="217"/>
      <c r="C160" s="218"/>
      <c r="D160" s="218"/>
      <c r="E160" s="218"/>
      <c r="F160" s="218"/>
      <c r="G160" s="218"/>
      <c r="H160" s="218"/>
      <c r="I160" s="219"/>
      <c r="J160" s="234" t="s">
        <v>168</v>
      </c>
      <c r="K160" s="235"/>
      <c r="L160" s="86"/>
      <c r="M160" s="236" t="s">
        <v>169</v>
      </c>
      <c r="N160" s="236"/>
      <c r="O160" s="236"/>
      <c r="P160" s="236"/>
      <c r="Q160" s="237"/>
      <c r="R160" s="238"/>
      <c r="S160" s="238"/>
      <c r="T160" s="238"/>
      <c r="U160" s="238"/>
      <c r="V160" s="238"/>
      <c r="W160" s="238"/>
      <c r="X160" s="238"/>
      <c r="Y160" s="238"/>
      <c r="Z160" s="239"/>
      <c r="AA160" s="239"/>
      <c r="AB160" s="239"/>
      <c r="AC160" s="239"/>
      <c r="AD160" s="239"/>
      <c r="AE160" s="239"/>
      <c r="AF160" s="239"/>
      <c r="AG160" s="239"/>
      <c r="AH160" s="239"/>
      <c r="AI160" s="239"/>
      <c r="AJ160" s="239"/>
      <c r="AK160" s="239"/>
      <c r="AL160" s="240" t="str">
        <f t="shared" si="27"/>
        <v>小選挙区</v>
      </c>
      <c r="AM160" s="241"/>
      <c r="AN160" s="241"/>
      <c r="AO160" s="241"/>
      <c r="AP160" s="241"/>
      <c r="AQ160" s="242"/>
    </row>
    <row r="161" spans="1:43" ht="7.5" customHeight="1">
      <c r="B161" s="191"/>
      <c r="C161" s="118"/>
      <c r="D161" s="118"/>
      <c r="E161" s="118"/>
      <c r="F161" s="118"/>
      <c r="G161" s="118"/>
      <c r="H161" s="118"/>
      <c r="I161" s="192"/>
      <c r="J161" s="243" t="s">
        <v>170</v>
      </c>
      <c r="K161" s="244"/>
      <c r="L161" s="243" t="s">
        <v>170</v>
      </c>
      <c r="M161" s="245"/>
      <c r="N161" s="245"/>
      <c r="O161" s="245"/>
      <c r="P161" s="245"/>
      <c r="Q161" s="244"/>
      <c r="R161" s="214"/>
      <c r="S161" s="214"/>
      <c r="T161" s="214"/>
      <c r="U161" s="214"/>
      <c r="V161" s="214"/>
      <c r="W161" s="214"/>
      <c r="X161" s="214"/>
      <c r="Y161" s="214"/>
      <c r="Z161" s="162"/>
      <c r="AA161" s="162"/>
      <c r="AB161" s="162"/>
      <c r="AC161" s="162"/>
      <c r="AD161" s="162"/>
      <c r="AE161" s="162"/>
      <c r="AF161" s="162"/>
      <c r="AG161" s="162"/>
      <c r="AH161" s="162"/>
      <c r="AI161" s="162"/>
      <c r="AJ161" s="162"/>
      <c r="AK161" s="162"/>
      <c r="AL161" s="246" t="str">
        <f t="shared" si="28"/>
        <v>比例代表</v>
      </c>
      <c r="AM161" s="247"/>
      <c r="AN161" s="247"/>
      <c r="AO161" s="247"/>
      <c r="AP161" s="247"/>
      <c r="AQ161" s="248"/>
    </row>
    <row r="162" spans="1:43" ht="7.5" customHeight="1">
      <c r="B162" s="191"/>
      <c r="C162" s="118"/>
      <c r="D162" s="118"/>
      <c r="E162" s="118"/>
      <c r="F162" s="118"/>
      <c r="G162" s="118"/>
      <c r="H162" s="118"/>
      <c r="I162" s="192"/>
      <c r="J162" s="243"/>
      <c r="K162" s="244"/>
      <c r="L162" s="243"/>
      <c r="M162" s="245"/>
      <c r="N162" s="245"/>
      <c r="O162" s="245"/>
      <c r="P162" s="245"/>
      <c r="Q162" s="244"/>
      <c r="R162" s="214"/>
      <c r="S162" s="214"/>
      <c r="T162" s="214"/>
      <c r="U162" s="214"/>
      <c r="V162" s="214"/>
      <c r="W162" s="214"/>
      <c r="X162" s="214"/>
      <c r="Y162" s="214"/>
      <c r="Z162" s="162"/>
      <c r="AA162" s="162"/>
      <c r="AB162" s="162"/>
      <c r="AC162" s="162"/>
      <c r="AD162" s="162"/>
      <c r="AE162" s="162"/>
      <c r="AF162" s="162"/>
      <c r="AG162" s="162"/>
      <c r="AH162" s="162"/>
      <c r="AI162" s="162"/>
      <c r="AJ162" s="162"/>
      <c r="AK162" s="162"/>
      <c r="AL162" s="246"/>
      <c r="AM162" s="247"/>
      <c r="AN162" s="247"/>
      <c r="AO162" s="247"/>
      <c r="AP162" s="247"/>
      <c r="AQ162" s="248"/>
    </row>
    <row r="163" spans="1:43" ht="15" customHeight="1">
      <c r="A163" s="49">
        <v>33</v>
      </c>
      <c r="B163" s="193"/>
      <c r="C163" s="194"/>
      <c r="D163" s="194"/>
      <c r="E163" s="194"/>
      <c r="F163" s="194"/>
      <c r="G163" s="194"/>
      <c r="H163" s="194"/>
      <c r="I163" s="195"/>
      <c r="J163" s="256" t="s">
        <v>171</v>
      </c>
      <c r="K163" s="257"/>
      <c r="L163" s="87"/>
      <c r="M163" s="258" t="s">
        <v>172</v>
      </c>
      <c r="N163" s="258"/>
      <c r="O163" s="258"/>
      <c r="P163" s="258"/>
      <c r="Q163" s="259"/>
      <c r="R163" s="214"/>
      <c r="S163" s="214"/>
      <c r="T163" s="214"/>
      <c r="U163" s="214"/>
      <c r="V163" s="214"/>
      <c r="W163" s="214"/>
      <c r="X163" s="214"/>
      <c r="Y163" s="214"/>
      <c r="Z163" s="162"/>
      <c r="AA163" s="162"/>
      <c r="AB163" s="162"/>
      <c r="AC163" s="162"/>
      <c r="AD163" s="162"/>
      <c r="AE163" s="162"/>
      <c r="AF163" s="162"/>
      <c r="AG163" s="162"/>
      <c r="AH163" s="162"/>
      <c r="AI163" s="162"/>
      <c r="AJ163" s="162"/>
      <c r="AK163" s="162"/>
      <c r="AL163" s="260" t="str">
        <f t="shared" si="29"/>
        <v>国民審査</v>
      </c>
      <c r="AM163" s="261"/>
      <c r="AN163" s="261"/>
      <c r="AO163" s="261"/>
      <c r="AP163" s="261"/>
      <c r="AQ163" s="262"/>
    </row>
    <row r="164" spans="1:43" ht="15" customHeight="1">
      <c r="B164" s="217"/>
      <c r="C164" s="218"/>
      <c r="D164" s="218"/>
      <c r="E164" s="218"/>
      <c r="F164" s="218"/>
      <c r="G164" s="218"/>
      <c r="H164" s="218"/>
      <c r="I164" s="219"/>
      <c r="J164" s="234" t="s">
        <v>168</v>
      </c>
      <c r="K164" s="235"/>
      <c r="L164" s="86"/>
      <c r="M164" s="236" t="s">
        <v>169</v>
      </c>
      <c r="N164" s="236"/>
      <c r="O164" s="236"/>
      <c r="P164" s="236"/>
      <c r="Q164" s="237"/>
      <c r="R164" s="238"/>
      <c r="S164" s="238"/>
      <c r="T164" s="238"/>
      <c r="U164" s="238"/>
      <c r="V164" s="238"/>
      <c r="W164" s="238"/>
      <c r="X164" s="238"/>
      <c r="Y164" s="238"/>
      <c r="Z164" s="239"/>
      <c r="AA164" s="239"/>
      <c r="AB164" s="239"/>
      <c r="AC164" s="239"/>
      <c r="AD164" s="239"/>
      <c r="AE164" s="239"/>
      <c r="AF164" s="239"/>
      <c r="AG164" s="239"/>
      <c r="AH164" s="239"/>
      <c r="AI164" s="239"/>
      <c r="AJ164" s="239"/>
      <c r="AK164" s="239"/>
      <c r="AL164" s="240" t="str">
        <f t="shared" si="27"/>
        <v>小選挙区</v>
      </c>
      <c r="AM164" s="241"/>
      <c r="AN164" s="241"/>
      <c r="AO164" s="241"/>
      <c r="AP164" s="241"/>
      <c r="AQ164" s="242"/>
    </row>
    <row r="165" spans="1:43" ht="7.5" customHeight="1">
      <c r="B165" s="191"/>
      <c r="C165" s="118"/>
      <c r="D165" s="118"/>
      <c r="E165" s="118"/>
      <c r="F165" s="118"/>
      <c r="G165" s="118"/>
      <c r="H165" s="118"/>
      <c r="I165" s="192"/>
      <c r="J165" s="243" t="s">
        <v>170</v>
      </c>
      <c r="K165" s="244"/>
      <c r="L165" s="243" t="s">
        <v>170</v>
      </c>
      <c r="M165" s="245"/>
      <c r="N165" s="245"/>
      <c r="O165" s="245"/>
      <c r="P165" s="245"/>
      <c r="Q165" s="244"/>
      <c r="R165" s="214"/>
      <c r="S165" s="214"/>
      <c r="T165" s="214"/>
      <c r="U165" s="214"/>
      <c r="V165" s="214"/>
      <c r="W165" s="214"/>
      <c r="X165" s="214"/>
      <c r="Y165" s="214"/>
      <c r="Z165" s="162"/>
      <c r="AA165" s="162"/>
      <c r="AB165" s="162"/>
      <c r="AC165" s="162"/>
      <c r="AD165" s="162"/>
      <c r="AE165" s="162"/>
      <c r="AF165" s="162"/>
      <c r="AG165" s="162"/>
      <c r="AH165" s="162"/>
      <c r="AI165" s="162"/>
      <c r="AJ165" s="162"/>
      <c r="AK165" s="162"/>
      <c r="AL165" s="246" t="str">
        <f t="shared" si="28"/>
        <v>比例代表</v>
      </c>
      <c r="AM165" s="247"/>
      <c r="AN165" s="247"/>
      <c r="AO165" s="247"/>
      <c r="AP165" s="247"/>
      <c r="AQ165" s="248"/>
    </row>
    <row r="166" spans="1:43" ht="7.5" customHeight="1">
      <c r="B166" s="191"/>
      <c r="C166" s="118"/>
      <c r="D166" s="118"/>
      <c r="E166" s="118"/>
      <c r="F166" s="118"/>
      <c r="G166" s="118"/>
      <c r="H166" s="118"/>
      <c r="I166" s="192"/>
      <c r="J166" s="243"/>
      <c r="K166" s="244"/>
      <c r="L166" s="243"/>
      <c r="M166" s="245"/>
      <c r="N166" s="245"/>
      <c r="O166" s="245"/>
      <c r="P166" s="245"/>
      <c r="Q166" s="244"/>
      <c r="R166" s="214"/>
      <c r="S166" s="214"/>
      <c r="T166" s="214"/>
      <c r="U166" s="214"/>
      <c r="V166" s="214"/>
      <c r="W166" s="214"/>
      <c r="X166" s="214"/>
      <c r="Y166" s="214"/>
      <c r="Z166" s="162"/>
      <c r="AA166" s="162"/>
      <c r="AB166" s="162"/>
      <c r="AC166" s="162"/>
      <c r="AD166" s="162"/>
      <c r="AE166" s="162"/>
      <c r="AF166" s="162"/>
      <c r="AG166" s="162"/>
      <c r="AH166" s="162"/>
      <c r="AI166" s="162"/>
      <c r="AJ166" s="162"/>
      <c r="AK166" s="162"/>
      <c r="AL166" s="246"/>
      <c r="AM166" s="247"/>
      <c r="AN166" s="247"/>
      <c r="AO166" s="247"/>
      <c r="AP166" s="247"/>
      <c r="AQ166" s="248"/>
    </row>
    <row r="167" spans="1:43" ht="15" customHeight="1">
      <c r="A167" s="49">
        <v>34</v>
      </c>
      <c r="B167" s="193"/>
      <c r="C167" s="194"/>
      <c r="D167" s="194"/>
      <c r="E167" s="194"/>
      <c r="F167" s="194"/>
      <c r="G167" s="194"/>
      <c r="H167" s="194"/>
      <c r="I167" s="195"/>
      <c r="J167" s="256" t="s">
        <v>171</v>
      </c>
      <c r="K167" s="257"/>
      <c r="L167" s="87"/>
      <c r="M167" s="258" t="s">
        <v>172</v>
      </c>
      <c r="N167" s="258"/>
      <c r="O167" s="258"/>
      <c r="P167" s="258"/>
      <c r="Q167" s="259"/>
      <c r="R167" s="214"/>
      <c r="S167" s="214"/>
      <c r="T167" s="214"/>
      <c r="U167" s="214"/>
      <c r="V167" s="214"/>
      <c r="W167" s="214"/>
      <c r="X167" s="214"/>
      <c r="Y167" s="214"/>
      <c r="Z167" s="162"/>
      <c r="AA167" s="162"/>
      <c r="AB167" s="162"/>
      <c r="AC167" s="162"/>
      <c r="AD167" s="162"/>
      <c r="AE167" s="162"/>
      <c r="AF167" s="162"/>
      <c r="AG167" s="162"/>
      <c r="AH167" s="162"/>
      <c r="AI167" s="162"/>
      <c r="AJ167" s="162"/>
      <c r="AK167" s="162"/>
      <c r="AL167" s="260" t="str">
        <f t="shared" si="29"/>
        <v>国民審査</v>
      </c>
      <c r="AM167" s="261"/>
      <c r="AN167" s="261"/>
      <c r="AO167" s="261"/>
      <c r="AP167" s="261"/>
      <c r="AQ167" s="262"/>
    </row>
    <row r="168" spans="1:43" ht="15" customHeight="1">
      <c r="B168" s="217"/>
      <c r="C168" s="218"/>
      <c r="D168" s="218"/>
      <c r="E168" s="218"/>
      <c r="F168" s="218"/>
      <c r="G168" s="218"/>
      <c r="H168" s="218"/>
      <c r="I168" s="219"/>
      <c r="J168" s="234" t="s">
        <v>168</v>
      </c>
      <c r="K168" s="235"/>
      <c r="L168" s="86"/>
      <c r="M168" s="236" t="s">
        <v>169</v>
      </c>
      <c r="N168" s="236"/>
      <c r="O168" s="236"/>
      <c r="P168" s="236"/>
      <c r="Q168" s="237"/>
      <c r="R168" s="238"/>
      <c r="S168" s="238"/>
      <c r="T168" s="238"/>
      <c r="U168" s="238"/>
      <c r="V168" s="238"/>
      <c r="W168" s="238"/>
      <c r="X168" s="238"/>
      <c r="Y168" s="238"/>
      <c r="Z168" s="239"/>
      <c r="AA168" s="239"/>
      <c r="AB168" s="239"/>
      <c r="AC168" s="239"/>
      <c r="AD168" s="239"/>
      <c r="AE168" s="239"/>
      <c r="AF168" s="239"/>
      <c r="AG168" s="239"/>
      <c r="AH168" s="239"/>
      <c r="AI168" s="239"/>
      <c r="AJ168" s="239"/>
      <c r="AK168" s="239"/>
      <c r="AL168" s="240" t="str">
        <f t="shared" si="27"/>
        <v>小選挙区</v>
      </c>
      <c r="AM168" s="241"/>
      <c r="AN168" s="241"/>
      <c r="AO168" s="241"/>
      <c r="AP168" s="241"/>
      <c r="AQ168" s="242"/>
    </row>
    <row r="169" spans="1:43" ht="7.5" customHeight="1">
      <c r="B169" s="191"/>
      <c r="C169" s="118"/>
      <c r="D169" s="118"/>
      <c r="E169" s="118"/>
      <c r="F169" s="118"/>
      <c r="G169" s="118"/>
      <c r="H169" s="118"/>
      <c r="I169" s="192"/>
      <c r="J169" s="243" t="s">
        <v>170</v>
      </c>
      <c r="K169" s="244"/>
      <c r="L169" s="243" t="s">
        <v>170</v>
      </c>
      <c r="M169" s="245"/>
      <c r="N169" s="245"/>
      <c r="O169" s="245"/>
      <c r="P169" s="245"/>
      <c r="Q169" s="244"/>
      <c r="R169" s="214"/>
      <c r="S169" s="214"/>
      <c r="T169" s="214"/>
      <c r="U169" s="214"/>
      <c r="V169" s="214"/>
      <c r="W169" s="214"/>
      <c r="X169" s="214"/>
      <c r="Y169" s="214"/>
      <c r="Z169" s="162"/>
      <c r="AA169" s="162"/>
      <c r="AB169" s="162"/>
      <c r="AC169" s="162"/>
      <c r="AD169" s="162"/>
      <c r="AE169" s="162"/>
      <c r="AF169" s="162"/>
      <c r="AG169" s="162"/>
      <c r="AH169" s="162"/>
      <c r="AI169" s="162"/>
      <c r="AJ169" s="162"/>
      <c r="AK169" s="162"/>
      <c r="AL169" s="246" t="str">
        <f t="shared" si="28"/>
        <v>比例代表</v>
      </c>
      <c r="AM169" s="247"/>
      <c r="AN169" s="247"/>
      <c r="AO169" s="247"/>
      <c r="AP169" s="247"/>
      <c r="AQ169" s="248"/>
    </row>
    <row r="170" spans="1:43" ht="7.5" customHeight="1">
      <c r="B170" s="191"/>
      <c r="C170" s="118"/>
      <c r="D170" s="118"/>
      <c r="E170" s="118"/>
      <c r="F170" s="118"/>
      <c r="G170" s="118"/>
      <c r="H170" s="118"/>
      <c r="I170" s="192"/>
      <c r="J170" s="243"/>
      <c r="K170" s="244"/>
      <c r="L170" s="243"/>
      <c r="M170" s="245"/>
      <c r="N170" s="245"/>
      <c r="O170" s="245"/>
      <c r="P170" s="245"/>
      <c r="Q170" s="244"/>
      <c r="R170" s="214"/>
      <c r="S170" s="214"/>
      <c r="T170" s="214"/>
      <c r="U170" s="214"/>
      <c r="V170" s="214"/>
      <c r="W170" s="214"/>
      <c r="X170" s="214"/>
      <c r="Y170" s="214"/>
      <c r="Z170" s="162"/>
      <c r="AA170" s="162"/>
      <c r="AB170" s="162"/>
      <c r="AC170" s="162"/>
      <c r="AD170" s="162"/>
      <c r="AE170" s="162"/>
      <c r="AF170" s="162"/>
      <c r="AG170" s="162"/>
      <c r="AH170" s="162"/>
      <c r="AI170" s="162"/>
      <c r="AJ170" s="162"/>
      <c r="AK170" s="162"/>
      <c r="AL170" s="246"/>
      <c r="AM170" s="247"/>
      <c r="AN170" s="247"/>
      <c r="AO170" s="247"/>
      <c r="AP170" s="247"/>
      <c r="AQ170" s="248"/>
    </row>
    <row r="171" spans="1:43" ht="15" customHeight="1">
      <c r="A171" s="49">
        <v>35</v>
      </c>
      <c r="B171" s="193"/>
      <c r="C171" s="194"/>
      <c r="D171" s="194"/>
      <c r="E171" s="194"/>
      <c r="F171" s="194"/>
      <c r="G171" s="194"/>
      <c r="H171" s="194"/>
      <c r="I171" s="195"/>
      <c r="J171" s="256" t="s">
        <v>171</v>
      </c>
      <c r="K171" s="257"/>
      <c r="L171" s="87"/>
      <c r="M171" s="258" t="s">
        <v>172</v>
      </c>
      <c r="N171" s="258"/>
      <c r="O171" s="258"/>
      <c r="P171" s="258"/>
      <c r="Q171" s="259"/>
      <c r="R171" s="214"/>
      <c r="S171" s="214"/>
      <c r="T171" s="214"/>
      <c r="U171" s="214"/>
      <c r="V171" s="214"/>
      <c r="W171" s="214"/>
      <c r="X171" s="214"/>
      <c r="Y171" s="214"/>
      <c r="Z171" s="162"/>
      <c r="AA171" s="162"/>
      <c r="AB171" s="162"/>
      <c r="AC171" s="162"/>
      <c r="AD171" s="162"/>
      <c r="AE171" s="162"/>
      <c r="AF171" s="162"/>
      <c r="AG171" s="162"/>
      <c r="AH171" s="162"/>
      <c r="AI171" s="162"/>
      <c r="AJ171" s="162"/>
      <c r="AK171" s="162"/>
      <c r="AL171" s="260" t="str">
        <f t="shared" si="29"/>
        <v>国民審査</v>
      </c>
      <c r="AM171" s="261"/>
      <c r="AN171" s="261"/>
      <c r="AO171" s="261"/>
      <c r="AP171" s="261"/>
      <c r="AQ171" s="262"/>
    </row>
    <row r="172" spans="1:43" ht="15" customHeight="1">
      <c r="B172" s="217"/>
      <c r="C172" s="218"/>
      <c r="D172" s="218"/>
      <c r="E172" s="218"/>
      <c r="F172" s="218"/>
      <c r="G172" s="218"/>
      <c r="H172" s="218"/>
      <c r="I172" s="219"/>
      <c r="J172" s="234" t="s">
        <v>168</v>
      </c>
      <c r="K172" s="235"/>
      <c r="L172" s="86"/>
      <c r="M172" s="236" t="s">
        <v>169</v>
      </c>
      <c r="N172" s="236"/>
      <c r="O172" s="236"/>
      <c r="P172" s="236"/>
      <c r="Q172" s="237"/>
      <c r="R172" s="238"/>
      <c r="S172" s="238"/>
      <c r="T172" s="238"/>
      <c r="U172" s="238"/>
      <c r="V172" s="238"/>
      <c r="W172" s="238"/>
      <c r="X172" s="238"/>
      <c r="Y172" s="238"/>
      <c r="Z172" s="239"/>
      <c r="AA172" s="239"/>
      <c r="AB172" s="239"/>
      <c r="AC172" s="239"/>
      <c r="AD172" s="239"/>
      <c r="AE172" s="239"/>
      <c r="AF172" s="239"/>
      <c r="AG172" s="239"/>
      <c r="AH172" s="239"/>
      <c r="AI172" s="239"/>
      <c r="AJ172" s="239"/>
      <c r="AK172" s="239"/>
      <c r="AL172" s="240" t="str">
        <f t="shared" si="27"/>
        <v>小選挙区</v>
      </c>
      <c r="AM172" s="241"/>
      <c r="AN172" s="241"/>
      <c r="AO172" s="241"/>
      <c r="AP172" s="241"/>
      <c r="AQ172" s="242"/>
    </row>
    <row r="173" spans="1:43" ht="7.5" customHeight="1">
      <c r="B173" s="191"/>
      <c r="C173" s="118"/>
      <c r="D173" s="118"/>
      <c r="E173" s="118"/>
      <c r="F173" s="118"/>
      <c r="G173" s="118"/>
      <c r="H173" s="118"/>
      <c r="I173" s="192"/>
      <c r="J173" s="243" t="s">
        <v>170</v>
      </c>
      <c r="K173" s="244"/>
      <c r="L173" s="243" t="s">
        <v>170</v>
      </c>
      <c r="M173" s="245"/>
      <c r="N173" s="245"/>
      <c r="O173" s="245"/>
      <c r="P173" s="245"/>
      <c r="Q173" s="244"/>
      <c r="R173" s="214"/>
      <c r="S173" s="214"/>
      <c r="T173" s="214"/>
      <c r="U173" s="214"/>
      <c r="V173" s="214"/>
      <c r="W173" s="214"/>
      <c r="X173" s="214"/>
      <c r="Y173" s="214"/>
      <c r="Z173" s="162"/>
      <c r="AA173" s="162"/>
      <c r="AB173" s="162"/>
      <c r="AC173" s="162"/>
      <c r="AD173" s="162"/>
      <c r="AE173" s="162"/>
      <c r="AF173" s="162"/>
      <c r="AG173" s="162"/>
      <c r="AH173" s="162"/>
      <c r="AI173" s="162"/>
      <c r="AJ173" s="162"/>
      <c r="AK173" s="162"/>
      <c r="AL173" s="246" t="str">
        <f t="shared" si="28"/>
        <v>比例代表</v>
      </c>
      <c r="AM173" s="247"/>
      <c r="AN173" s="247"/>
      <c r="AO173" s="247"/>
      <c r="AP173" s="247"/>
      <c r="AQ173" s="248"/>
    </row>
    <row r="174" spans="1:43" ht="7.5" customHeight="1">
      <c r="B174" s="191"/>
      <c r="C174" s="118"/>
      <c r="D174" s="118"/>
      <c r="E174" s="118"/>
      <c r="F174" s="118"/>
      <c r="G174" s="118"/>
      <c r="H174" s="118"/>
      <c r="I174" s="192"/>
      <c r="J174" s="243"/>
      <c r="K174" s="244"/>
      <c r="L174" s="243"/>
      <c r="M174" s="245"/>
      <c r="N174" s="245"/>
      <c r="O174" s="245"/>
      <c r="P174" s="245"/>
      <c r="Q174" s="244"/>
      <c r="R174" s="214"/>
      <c r="S174" s="214"/>
      <c r="T174" s="214"/>
      <c r="U174" s="214"/>
      <c r="V174" s="214"/>
      <c r="W174" s="214"/>
      <c r="X174" s="214"/>
      <c r="Y174" s="214"/>
      <c r="Z174" s="162"/>
      <c r="AA174" s="162"/>
      <c r="AB174" s="162"/>
      <c r="AC174" s="162"/>
      <c r="AD174" s="162"/>
      <c r="AE174" s="162"/>
      <c r="AF174" s="162"/>
      <c r="AG174" s="162"/>
      <c r="AH174" s="162"/>
      <c r="AI174" s="162"/>
      <c r="AJ174" s="162"/>
      <c r="AK174" s="162"/>
      <c r="AL174" s="246"/>
      <c r="AM174" s="247"/>
      <c r="AN174" s="247"/>
      <c r="AO174" s="247"/>
      <c r="AP174" s="247"/>
      <c r="AQ174" s="248"/>
    </row>
    <row r="175" spans="1:43" ht="15" customHeight="1">
      <c r="A175" s="49">
        <v>36</v>
      </c>
      <c r="B175" s="193"/>
      <c r="C175" s="194"/>
      <c r="D175" s="194"/>
      <c r="E175" s="194"/>
      <c r="F175" s="194"/>
      <c r="G175" s="194"/>
      <c r="H175" s="194"/>
      <c r="I175" s="195"/>
      <c r="J175" s="256" t="s">
        <v>171</v>
      </c>
      <c r="K175" s="257"/>
      <c r="L175" s="87"/>
      <c r="M175" s="258" t="s">
        <v>172</v>
      </c>
      <c r="N175" s="258"/>
      <c r="O175" s="258"/>
      <c r="P175" s="258"/>
      <c r="Q175" s="259"/>
      <c r="R175" s="214"/>
      <c r="S175" s="214"/>
      <c r="T175" s="214"/>
      <c r="U175" s="214"/>
      <c r="V175" s="214"/>
      <c r="W175" s="214"/>
      <c r="X175" s="214"/>
      <c r="Y175" s="214"/>
      <c r="Z175" s="162"/>
      <c r="AA175" s="162"/>
      <c r="AB175" s="162"/>
      <c r="AC175" s="162"/>
      <c r="AD175" s="162"/>
      <c r="AE175" s="162"/>
      <c r="AF175" s="162"/>
      <c r="AG175" s="162"/>
      <c r="AH175" s="162"/>
      <c r="AI175" s="162"/>
      <c r="AJ175" s="162"/>
      <c r="AK175" s="162"/>
      <c r="AL175" s="260" t="str">
        <f t="shared" si="29"/>
        <v>国民審査</v>
      </c>
      <c r="AM175" s="261"/>
      <c r="AN175" s="261"/>
      <c r="AO175" s="261"/>
      <c r="AP175" s="261"/>
      <c r="AQ175" s="262"/>
    </row>
    <row r="176" spans="1:43" ht="15" customHeight="1">
      <c r="B176" s="217"/>
      <c r="C176" s="218"/>
      <c r="D176" s="218"/>
      <c r="E176" s="218"/>
      <c r="F176" s="218"/>
      <c r="G176" s="218"/>
      <c r="H176" s="218"/>
      <c r="I176" s="219"/>
      <c r="J176" s="234" t="s">
        <v>168</v>
      </c>
      <c r="K176" s="235"/>
      <c r="L176" s="86"/>
      <c r="M176" s="236" t="s">
        <v>169</v>
      </c>
      <c r="N176" s="236"/>
      <c r="O176" s="236"/>
      <c r="P176" s="236"/>
      <c r="Q176" s="237"/>
      <c r="R176" s="238"/>
      <c r="S176" s="238"/>
      <c r="T176" s="238"/>
      <c r="U176" s="238"/>
      <c r="V176" s="238"/>
      <c r="W176" s="238"/>
      <c r="X176" s="238"/>
      <c r="Y176" s="238"/>
      <c r="Z176" s="239"/>
      <c r="AA176" s="239"/>
      <c r="AB176" s="239"/>
      <c r="AC176" s="239"/>
      <c r="AD176" s="239"/>
      <c r="AE176" s="239"/>
      <c r="AF176" s="239"/>
      <c r="AG176" s="239"/>
      <c r="AH176" s="239"/>
      <c r="AI176" s="239"/>
      <c r="AJ176" s="239"/>
      <c r="AK176" s="239"/>
      <c r="AL176" s="240" t="str">
        <f t="shared" si="27"/>
        <v>小選挙区</v>
      </c>
      <c r="AM176" s="241"/>
      <c r="AN176" s="241"/>
      <c r="AO176" s="241"/>
      <c r="AP176" s="241"/>
      <c r="AQ176" s="242"/>
    </row>
    <row r="177" spans="1:43" ht="7.5" customHeight="1">
      <c r="B177" s="191"/>
      <c r="C177" s="118"/>
      <c r="D177" s="118"/>
      <c r="E177" s="118"/>
      <c r="F177" s="118"/>
      <c r="G177" s="118"/>
      <c r="H177" s="118"/>
      <c r="I177" s="192"/>
      <c r="J177" s="243" t="s">
        <v>170</v>
      </c>
      <c r="K177" s="244"/>
      <c r="L177" s="243" t="s">
        <v>170</v>
      </c>
      <c r="M177" s="245"/>
      <c r="N177" s="245"/>
      <c r="O177" s="245"/>
      <c r="P177" s="245"/>
      <c r="Q177" s="244"/>
      <c r="R177" s="214"/>
      <c r="S177" s="214"/>
      <c r="T177" s="214"/>
      <c r="U177" s="214"/>
      <c r="V177" s="214"/>
      <c r="W177" s="214"/>
      <c r="X177" s="214"/>
      <c r="Y177" s="214"/>
      <c r="Z177" s="162"/>
      <c r="AA177" s="162"/>
      <c r="AB177" s="162"/>
      <c r="AC177" s="162"/>
      <c r="AD177" s="162"/>
      <c r="AE177" s="162"/>
      <c r="AF177" s="162"/>
      <c r="AG177" s="162"/>
      <c r="AH177" s="162"/>
      <c r="AI177" s="162"/>
      <c r="AJ177" s="162"/>
      <c r="AK177" s="162"/>
      <c r="AL177" s="246" t="str">
        <f t="shared" si="28"/>
        <v>比例代表</v>
      </c>
      <c r="AM177" s="247"/>
      <c r="AN177" s="247"/>
      <c r="AO177" s="247"/>
      <c r="AP177" s="247"/>
      <c r="AQ177" s="248"/>
    </row>
    <row r="178" spans="1:43" ht="7.5" customHeight="1">
      <c r="B178" s="191"/>
      <c r="C178" s="118"/>
      <c r="D178" s="118"/>
      <c r="E178" s="118"/>
      <c r="F178" s="118"/>
      <c r="G178" s="118"/>
      <c r="H178" s="118"/>
      <c r="I178" s="192"/>
      <c r="J178" s="243"/>
      <c r="K178" s="244"/>
      <c r="L178" s="243"/>
      <c r="M178" s="245"/>
      <c r="N178" s="245"/>
      <c r="O178" s="245"/>
      <c r="P178" s="245"/>
      <c r="Q178" s="244"/>
      <c r="R178" s="214"/>
      <c r="S178" s="214"/>
      <c r="T178" s="214"/>
      <c r="U178" s="214"/>
      <c r="V178" s="214"/>
      <c r="W178" s="214"/>
      <c r="X178" s="214"/>
      <c r="Y178" s="214"/>
      <c r="Z178" s="162"/>
      <c r="AA178" s="162"/>
      <c r="AB178" s="162"/>
      <c r="AC178" s="162"/>
      <c r="AD178" s="162"/>
      <c r="AE178" s="162"/>
      <c r="AF178" s="162"/>
      <c r="AG178" s="162"/>
      <c r="AH178" s="162"/>
      <c r="AI178" s="162"/>
      <c r="AJ178" s="162"/>
      <c r="AK178" s="162"/>
      <c r="AL178" s="246"/>
      <c r="AM178" s="247"/>
      <c r="AN178" s="247"/>
      <c r="AO178" s="247"/>
      <c r="AP178" s="247"/>
      <c r="AQ178" s="248"/>
    </row>
    <row r="179" spans="1:43" ht="15" customHeight="1">
      <c r="A179" s="49">
        <v>37</v>
      </c>
      <c r="B179" s="193"/>
      <c r="C179" s="194"/>
      <c r="D179" s="194"/>
      <c r="E179" s="194"/>
      <c r="F179" s="194"/>
      <c r="G179" s="194"/>
      <c r="H179" s="194"/>
      <c r="I179" s="195"/>
      <c r="J179" s="256" t="s">
        <v>171</v>
      </c>
      <c r="K179" s="257"/>
      <c r="L179" s="87"/>
      <c r="M179" s="258" t="s">
        <v>172</v>
      </c>
      <c r="N179" s="258"/>
      <c r="O179" s="258"/>
      <c r="P179" s="258"/>
      <c r="Q179" s="259"/>
      <c r="R179" s="214"/>
      <c r="S179" s="214"/>
      <c r="T179" s="214"/>
      <c r="U179" s="214"/>
      <c r="V179" s="214"/>
      <c r="W179" s="214"/>
      <c r="X179" s="214"/>
      <c r="Y179" s="214"/>
      <c r="Z179" s="162"/>
      <c r="AA179" s="162"/>
      <c r="AB179" s="162"/>
      <c r="AC179" s="162"/>
      <c r="AD179" s="162"/>
      <c r="AE179" s="162"/>
      <c r="AF179" s="162"/>
      <c r="AG179" s="162"/>
      <c r="AH179" s="162"/>
      <c r="AI179" s="162"/>
      <c r="AJ179" s="162"/>
      <c r="AK179" s="162"/>
      <c r="AL179" s="260" t="str">
        <f t="shared" si="29"/>
        <v>国民審査</v>
      </c>
      <c r="AM179" s="261"/>
      <c r="AN179" s="261"/>
      <c r="AO179" s="261"/>
      <c r="AP179" s="261"/>
      <c r="AQ179" s="262"/>
    </row>
    <row r="180" spans="1:43" ht="15" customHeight="1">
      <c r="B180" s="217"/>
      <c r="C180" s="218"/>
      <c r="D180" s="218"/>
      <c r="E180" s="218"/>
      <c r="F180" s="218"/>
      <c r="G180" s="218"/>
      <c r="H180" s="218"/>
      <c r="I180" s="219"/>
      <c r="J180" s="234" t="s">
        <v>168</v>
      </c>
      <c r="K180" s="235"/>
      <c r="L180" s="86"/>
      <c r="M180" s="236" t="s">
        <v>169</v>
      </c>
      <c r="N180" s="236"/>
      <c r="O180" s="236"/>
      <c r="P180" s="236"/>
      <c r="Q180" s="237"/>
      <c r="R180" s="238"/>
      <c r="S180" s="238"/>
      <c r="T180" s="238"/>
      <c r="U180" s="238"/>
      <c r="V180" s="238"/>
      <c r="W180" s="238"/>
      <c r="X180" s="238"/>
      <c r="Y180" s="238"/>
      <c r="Z180" s="239"/>
      <c r="AA180" s="239"/>
      <c r="AB180" s="239"/>
      <c r="AC180" s="239"/>
      <c r="AD180" s="239"/>
      <c r="AE180" s="239"/>
      <c r="AF180" s="239"/>
      <c r="AG180" s="239"/>
      <c r="AH180" s="239"/>
      <c r="AI180" s="239"/>
      <c r="AJ180" s="239"/>
      <c r="AK180" s="239"/>
      <c r="AL180" s="240" t="str">
        <f t="shared" si="27"/>
        <v>小選挙区</v>
      </c>
      <c r="AM180" s="241"/>
      <c r="AN180" s="241"/>
      <c r="AO180" s="241"/>
      <c r="AP180" s="241"/>
      <c r="AQ180" s="242"/>
    </row>
    <row r="181" spans="1:43" ht="7.5" customHeight="1">
      <c r="B181" s="191"/>
      <c r="C181" s="118"/>
      <c r="D181" s="118"/>
      <c r="E181" s="118"/>
      <c r="F181" s="118"/>
      <c r="G181" s="118"/>
      <c r="H181" s="118"/>
      <c r="I181" s="192"/>
      <c r="J181" s="243" t="s">
        <v>170</v>
      </c>
      <c r="K181" s="244"/>
      <c r="L181" s="243" t="s">
        <v>170</v>
      </c>
      <c r="M181" s="245"/>
      <c r="N181" s="245"/>
      <c r="O181" s="245"/>
      <c r="P181" s="245"/>
      <c r="Q181" s="244"/>
      <c r="R181" s="214"/>
      <c r="S181" s="214"/>
      <c r="T181" s="214"/>
      <c r="U181" s="214"/>
      <c r="V181" s="214"/>
      <c r="W181" s="214"/>
      <c r="X181" s="214"/>
      <c r="Y181" s="214"/>
      <c r="Z181" s="162"/>
      <c r="AA181" s="162"/>
      <c r="AB181" s="162"/>
      <c r="AC181" s="162"/>
      <c r="AD181" s="162"/>
      <c r="AE181" s="162"/>
      <c r="AF181" s="162"/>
      <c r="AG181" s="162"/>
      <c r="AH181" s="162"/>
      <c r="AI181" s="162"/>
      <c r="AJ181" s="162"/>
      <c r="AK181" s="162"/>
      <c r="AL181" s="246" t="str">
        <f t="shared" si="28"/>
        <v>比例代表</v>
      </c>
      <c r="AM181" s="247"/>
      <c r="AN181" s="247"/>
      <c r="AO181" s="247"/>
      <c r="AP181" s="247"/>
      <c r="AQ181" s="248"/>
    </row>
    <row r="182" spans="1:43" ht="7.5" customHeight="1">
      <c r="B182" s="191"/>
      <c r="C182" s="118"/>
      <c r="D182" s="118"/>
      <c r="E182" s="118"/>
      <c r="F182" s="118"/>
      <c r="G182" s="118"/>
      <c r="H182" s="118"/>
      <c r="I182" s="192"/>
      <c r="J182" s="243"/>
      <c r="K182" s="244"/>
      <c r="L182" s="243"/>
      <c r="M182" s="245"/>
      <c r="N182" s="245"/>
      <c r="O182" s="245"/>
      <c r="P182" s="245"/>
      <c r="Q182" s="244"/>
      <c r="R182" s="214"/>
      <c r="S182" s="214"/>
      <c r="T182" s="214"/>
      <c r="U182" s="214"/>
      <c r="V182" s="214"/>
      <c r="W182" s="214"/>
      <c r="X182" s="214"/>
      <c r="Y182" s="214"/>
      <c r="Z182" s="162"/>
      <c r="AA182" s="162"/>
      <c r="AB182" s="162"/>
      <c r="AC182" s="162"/>
      <c r="AD182" s="162"/>
      <c r="AE182" s="162"/>
      <c r="AF182" s="162"/>
      <c r="AG182" s="162"/>
      <c r="AH182" s="162"/>
      <c r="AI182" s="162"/>
      <c r="AJ182" s="162"/>
      <c r="AK182" s="162"/>
      <c r="AL182" s="246"/>
      <c r="AM182" s="247"/>
      <c r="AN182" s="247"/>
      <c r="AO182" s="247"/>
      <c r="AP182" s="247"/>
      <c r="AQ182" s="248"/>
    </row>
    <row r="183" spans="1:43" ht="15" customHeight="1">
      <c r="A183" s="49">
        <v>38</v>
      </c>
      <c r="B183" s="193"/>
      <c r="C183" s="194"/>
      <c r="D183" s="194"/>
      <c r="E183" s="194"/>
      <c r="F183" s="194"/>
      <c r="G183" s="194"/>
      <c r="H183" s="194"/>
      <c r="I183" s="195"/>
      <c r="J183" s="256" t="s">
        <v>171</v>
      </c>
      <c r="K183" s="257"/>
      <c r="L183" s="87"/>
      <c r="M183" s="258" t="s">
        <v>172</v>
      </c>
      <c r="N183" s="258"/>
      <c r="O183" s="258"/>
      <c r="P183" s="258"/>
      <c r="Q183" s="259"/>
      <c r="R183" s="214"/>
      <c r="S183" s="214"/>
      <c r="T183" s="214"/>
      <c r="U183" s="214"/>
      <c r="V183" s="214"/>
      <c r="W183" s="214"/>
      <c r="X183" s="214"/>
      <c r="Y183" s="214"/>
      <c r="Z183" s="162"/>
      <c r="AA183" s="162"/>
      <c r="AB183" s="162"/>
      <c r="AC183" s="162"/>
      <c r="AD183" s="162"/>
      <c r="AE183" s="162"/>
      <c r="AF183" s="162"/>
      <c r="AG183" s="162"/>
      <c r="AH183" s="162"/>
      <c r="AI183" s="162"/>
      <c r="AJ183" s="162"/>
      <c r="AK183" s="162"/>
      <c r="AL183" s="260" t="str">
        <f t="shared" si="29"/>
        <v>国民審査</v>
      </c>
      <c r="AM183" s="261"/>
      <c r="AN183" s="261"/>
      <c r="AO183" s="261"/>
      <c r="AP183" s="261"/>
      <c r="AQ183" s="262"/>
    </row>
    <row r="184" spans="1:43" ht="15" customHeight="1">
      <c r="B184" s="217"/>
      <c r="C184" s="218"/>
      <c r="D184" s="218"/>
      <c r="E184" s="218"/>
      <c r="F184" s="218"/>
      <c r="G184" s="218"/>
      <c r="H184" s="218"/>
      <c r="I184" s="219"/>
      <c r="J184" s="234" t="s">
        <v>168</v>
      </c>
      <c r="K184" s="235"/>
      <c r="L184" s="86"/>
      <c r="M184" s="236" t="s">
        <v>169</v>
      </c>
      <c r="N184" s="236"/>
      <c r="O184" s="236"/>
      <c r="P184" s="236"/>
      <c r="Q184" s="237"/>
      <c r="R184" s="238"/>
      <c r="S184" s="238"/>
      <c r="T184" s="238"/>
      <c r="U184" s="238"/>
      <c r="V184" s="238"/>
      <c r="W184" s="238"/>
      <c r="X184" s="238"/>
      <c r="Y184" s="238"/>
      <c r="Z184" s="239"/>
      <c r="AA184" s="239"/>
      <c r="AB184" s="239"/>
      <c r="AC184" s="239"/>
      <c r="AD184" s="239"/>
      <c r="AE184" s="239"/>
      <c r="AF184" s="239"/>
      <c r="AG184" s="239"/>
      <c r="AH184" s="239"/>
      <c r="AI184" s="239"/>
      <c r="AJ184" s="239"/>
      <c r="AK184" s="239"/>
      <c r="AL184" s="240" t="str">
        <f t="shared" si="27"/>
        <v>小選挙区</v>
      </c>
      <c r="AM184" s="241"/>
      <c r="AN184" s="241"/>
      <c r="AO184" s="241"/>
      <c r="AP184" s="241"/>
      <c r="AQ184" s="242"/>
    </row>
    <row r="185" spans="1:43" ht="7.5" customHeight="1">
      <c r="B185" s="191"/>
      <c r="C185" s="118"/>
      <c r="D185" s="118"/>
      <c r="E185" s="118"/>
      <c r="F185" s="118"/>
      <c r="G185" s="118"/>
      <c r="H185" s="118"/>
      <c r="I185" s="192"/>
      <c r="J185" s="243" t="s">
        <v>170</v>
      </c>
      <c r="K185" s="244"/>
      <c r="L185" s="243" t="s">
        <v>170</v>
      </c>
      <c r="M185" s="245"/>
      <c r="N185" s="245"/>
      <c r="O185" s="245"/>
      <c r="P185" s="245"/>
      <c r="Q185" s="244"/>
      <c r="R185" s="214"/>
      <c r="S185" s="214"/>
      <c r="T185" s="214"/>
      <c r="U185" s="214"/>
      <c r="V185" s="214"/>
      <c r="W185" s="214"/>
      <c r="X185" s="214"/>
      <c r="Y185" s="214"/>
      <c r="Z185" s="162"/>
      <c r="AA185" s="162"/>
      <c r="AB185" s="162"/>
      <c r="AC185" s="162"/>
      <c r="AD185" s="162"/>
      <c r="AE185" s="162"/>
      <c r="AF185" s="162"/>
      <c r="AG185" s="162"/>
      <c r="AH185" s="162"/>
      <c r="AI185" s="162"/>
      <c r="AJ185" s="162"/>
      <c r="AK185" s="162"/>
      <c r="AL185" s="246" t="str">
        <f t="shared" si="28"/>
        <v>比例代表</v>
      </c>
      <c r="AM185" s="247"/>
      <c r="AN185" s="247"/>
      <c r="AO185" s="247"/>
      <c r="AP185" s="247"/>
      <c r="AQ185" s="248"/>
    </row>
    <row r="186" spans="1:43" ht="7.5" customHeight="1">
      <c r="B186" s="191"/>
      <c r="C186" s="118"/>
      <c r="D186" s="118"/>
      <c r="E186" s="118"/>
      <c r="F186" s="118"/>
      <c r="G186" s="118"/>
      <c r="H186" s="118"/>
      <c r="I186" s="192"/>
      <c r="J186" s="243"/>
      <c r="K186" s="244"/>
      <c r="L186" s="243"/>
      <c r="M186" s="245"/>
      <c r="N186" s="245"/>
      <c r="O186" s="245"/>
      <c r="P186" s="245"/>
      <c r="Q186" s="244"/>
      <c r="R186" s="214"/>
      <c r="S186" s="214"/>
      <c r="T186" s="214"/>
      <c r="U186" s="214"/>
      <c r="V186" s="214"/>
      <c r="W186" s="214"/>
      <c r="X186" s="214"/>
      <c r="Y186" s="214"/>
      <c r="Z186" s="162"/>
      <c r="AA186" s="162"/>
      <c r="AB186" s="162"/>
      <c r="AC186" s="162"/>
      <c r="AD186" s="162"/>
      <c r="AE186" s="162"/>
      <c r="AF186" s="162"/>
      <c r="AG186" s="162"/>
      <c r="AH186" s="162"/>
      <c r="AI186" s="162"/>
      <c r="AJ186" s="162"/>
      <c r="AK186" s="162"/>
      <c r="AL186" s="246"/>
      <c r="AM186" s="247"/>
      <c r="AN186" s="247"/>
      <c r="AO186" s="247"/>
      <c r="AP186" s="247"/>
      <c r="AQ186" s="248"/>
    </row>
    <row r="187" spans="1:43" ht="15" customHeight="1">
      <c r="A187" s="49">
        <v>39</v>
      </c>
      <c r="B187" s="193"/>
      <c r="C187" s="194"/>
      <c r="D187" s="194"/>
      <c r="E187" s="194"/>
      <c r="F187" s="194"/>
      <c r="G187" s="194"/>
      <c r="H187" s="194"/>
      <c r="I187" s="195"/>
      <c r="J187" s="256" t="s">
        <v>171</v>
      </c>
      <c r="K187" s="257"/>
      <c r="L187" s="87"/>
      <c r="M187" s="258" t="s">
        <v>172</v>
      </c>
      <c r="N187" s="258"/>
      <c r="O187" s="258"/>
      <c r="P187" s="258"/>
      <c r="Q187" s="259"/>
      <c r="R187" s="214"/>
      <c r="S187" s="214"/>
      <c r="T187" s="214"/>
      <c r="U187" s="214"/>
      <c r="V187" s="214"/>
      <c r="W187" s="214"/>
      <c r="X187" s="214"/>
      <c r="Y187" s="214"/>
      <c r="Z187" s="162"/>
      <c r="AA187" s="162"/>
      <c r="AB187" s="162"/>
      <c r="AC187" s="162"/>
      <c r="AD187" s="162"/>
      <c r="AE187" s="162"/>
      <c r="AF187" s="162"/>
      <c r="AG187" s="162"/>
      <c r="AH187" s="162"/>
      <c r="AI187" s="162"/>
      <c r="AJ187" s="162"/>
      <c r="AK187" s="162"/>
      <c r="AL187" s="260" t="str">
        <f t="shared" si="29"/>
        <v>国民審査</v>
      </c>
      <c r="AM187" s="261"/>
      <c r="AN187" s="261"/>
      <c r="AO187" s="261"/>
      <c r="AP187" s="261"/>
      <c r="AQ187" s="262"/>
    </row>
    <row r="188" spans="1:43" ht="15" customHeight="1">
      <c r="B188" s="217"/>
      <c r="C188" s="218"/>
      <c r="D188" s="218"/>
      <c r="E188" s="218"/>
      <c r="F188" s="218"/>
      <c r="G188" s="218"/>
      <c r="H188" s="218"/>
      <c r="I188" s="219"/>
      <c r="J188" s="234" t="s">
        <v>168</v>
      </c>
      <c r="K188" s="235"/>
      <c r="L188" s="86"/>
      <c r="M188" s="236" t="s">
        <v>169</v>
      </c>
      <c r="N188" s="236"/>
      <c r="O188" s="236"/>
      <c r="P188" s="236"/>
      <c r="Q188" s="237"/>
      <c r="R188" s="214"/>
      <c r="S188" s="214"/>
      <c r="T188" s="214"/>
      <c r="U188" s="214"/>
      <c r="V188" s="214"/>
      <c r="W188" s="214"/>
      <c r="X188" s="214"/>
      <c r="Y188" s="214"/>
      <c r="Z188" s="162"/>
      <c r="AA188" s="162"/>
      <c r="AB188" s="162"/>
      <c r="AC188" s="162"/>
      <c r="AD188" s="162"/>
      <c r="AE188" s="162"/>
      <c r="AF188" s="162"/>
      <c r="AG188" s="162"/>
      <c r="AH188" s="162"/>
      <c r="AI188" s="162"/>
      <c r="AJ188" s="162"/>
      <c r="AK188" s="162"/>
      <c r="AL188" s="240" t="str">
        <f t="shared" si="27"/>
        <v>小選挙区</v>
      </c>
      <c r="AM188" s="241"/>
      <c r="AN188" s="241"/>
      <c r="AO188" s="241"/>
      <c r="AP188" s="241"/>
      <c r="AQ188" s="242"/>
    </row>
    <row r="189" spans="1:43" ht="7.5" customHeight="1">
      <c r="B189" s="191"/>
      <c r="C189" s="118"/>
      <c r="D189" s="118"/>
      <c r="E189" s="118"/>
      <c r="F189" s="118"/>
      <c r="G189" s="118"/>
      <c r="H189" s="118"/>
      <c r="I189" s="192"/>
      <c r="J189" s="243" t="s">
        <v>170</v>
      </c>
      <c r="K189" s="244"/>
      <c r="L189" s="243" t="s">
        <v>170</v>
      </c>
      <c r="M189" s="245"/>
      <c r="N189" s="245"/>
      <c r="O189" s="245"/>
      <c r="P189" s="245"/>
      <c r="Q189" s="244"/>
      <c r="R189" s="214"/>
      <c r="S189" s="214"/>
      <c r="T189" s="214"/>
      <c r="U189" s="214"/>
      <c r="V189" s="214"/>
      <c r="W189" s="214"/>
      <c r="X189" s="214"/>
      <c r="Y189" s="214"/>
      <c r="Z189" s="162"/>
      <c r="AA189" s="162"/>
      <c r="AB189" s="162"/>
      <c r="AC189" s="162"/>
      <c r="AD189" s="162"/>
      <c r="AE189" s="162"/>
      <c r="AF189" s="162"/>
      <c r="AG189" s="162"/>
      <c r="AH189" s="162"/>
      <c r="AI189" s="162"/>
      <c r="AJ189" s="162"/>
      <c r="AK189" s="162"/>
      <c r="AL189" s="246" t="str">
        <f t="shared" si="28"/>
        <v>比例代表</v>
      </c>
      <c r="AM189" s="247"/>
      <c r="AN189" s="247"/>
      <c r="AO189" s="247"/>
      <c r="AP189" s="247"/>
      <c r="AQ189" s="248"/>
    </row>
    <row r="190" spans="1:43" ht="7.5" customHeight="1">
      <c r="B190" s="191"/>
      <c r="C190" s="118"/>
      <c r="D190" s="118"/>
      <c r="E190" s="118"/>
      <c r="F190" s="118"/>
      <c r="G190" s="118"/>
      <c r="H190" s="118"/>
      <c r="I190" s="192"/>
      <c r="J190" s="243"/>
      <c r="K190" s="244"/>
      <c r="L190" s="243"/>
      <c r="M190" s="245"/>
      <c r="N190" s="245"/>
      <c r="O190" s="245"/>
      <c r="P190" s="245"/>
      <c r="Q190" s="244"/>
      <c r="R190" s="214"/>
      <c r="S190" s="214"/>
      <c r="T190" s="214"/>
      <c r="U190" s="214"/>
      <c r="V190" s="214"/>
      <c r="W190" s="214"/>
      <c r="X190" s="214"/>
      <c r="Y190" s="214"/>
      <c r="Z190" s="162"/>
      <c r="AA190" s="162"/>
      <c r="AB190" s="162"/>
      <c r="AC190" s="162"/>
      <c r="AD190" s="162"/>
      <c r="AE190" s="162"/>
      <c r="AF190" s="162"/>
      <c r="AG190" s="162"/>
      <c r="AH190" s="162"/>
      <c r="AI190" s="162"/>
      <c r="AJ190" s="162"/>
      <c r="AK190" s="162"/>
      <c r="AL190" s="246"/>
      <c r="AM190" s="247"/>
      <c r="AN190" s="247"/>
      <c r="AO190" s="247"/>
      <c r="AP190" s="247"/>
      <c r="AQ190" s="248"/>
    </row>
    <row r="191" spans="1:43" ht="15" customHeight="1" thickBot="1">
      <c r="A191" s="49">
        <v>40</v>
      </c>
      <c r="B191" s="220"/>
      <c r="C191" s="221"/>
      <c r="D191" s="221"/>
      <c r="E191" s="221"/>
      <c r="F191" s="221"/>
      <c r="G191" s="221"/>
      <c r="H191" s="221"/>
      <c r="I191" s="222"/>
      <c r="J191" s="249" t="s">
        <v>171</v>
      </c>
      <c r="K191" s="250"/>
      <c r="L191" s="88"/>
      <c r="M191" s="251" t="s">
        <v>172</v>
      </c>
      <c r="N191" s="251"/>
      <c r="O191" s="251"/>
      <c r="P191" s="251"/>
      <c r="Q191" s="252"/>
      <c r="R191" s="226"/>
      <c r="S191" s="226"/>
      <c r="T191" s="226"/>
      <c r="U191" s="226"/>
      <c r="V191" s="226"/>
      <c r="W191" s="226"/>
      <c r="X191" s="226"/>
      <c r="Y191" s="226"/>
      <c r="Z191" s="164"/>
      <c r="AA191" s="164"/>
      <c r="AB191" s="164"/>
      <c r="AC191" s="164"/>
      <c r="AD191" s="164"/>
      <c r="AE191" s="164"/>
      <c r="AF191" s="164"/>
      <c r="AG191" s="164"/>
      <c r="AH191" s="164"/>
      <c r="AI191" s="164"/>
      <c r="AJ191" s="164"/>
      <c r="AK191" s="164"/>
      <c r="AL191" s="253" t="str">
        <f t="shared" si="29"/>
        <v>国民審査</v>
      </c>
      <c r="AM191" s="254"/>
      <c r="AN191" s="254"/>
      <c r="AO191" s="254"/>
      <c r="AP191" s="254"/>
      <c r="AQ191" s="255"/>
    </row>
    <row r="192" spans="1:43">
      <c r="C192" s="25" t="s">
        <v>173</v>
      </c>
      <c r="H192" s="25" t="s">
        <v>174</v>
      </c>
    </row>
    <row r="193" spans="1:43">
      <c r="H193" s="25" t="s">
        <v>175</v>
      </c>
    </row>
    <row r="194" spans="1:43">
      <c r="AM194" s="37" t="s">
        <v>159</v>
      </c>
      <c r="AN194" s="37"/>
      <c r="AO194" s="37"/>
      <c r="AP194" s="267">
        <v>4</v>
      </c>
      <c r="AQ194" s="267"/>
    </row>
    <row r="195" spans="1:43" ht="2.25" customHeight="1" thickBot="1"/>
    <row r="196" spans="1:43">
      <c r="B196" s="159" t="s">
        <v>50</v>
      </c>
      <c r="C196" s="160"/>
      <c r="D196" s="160"/>
      <c r="E196" s="160"/>
      <c r="F196" s="160"/>
      <c r="G196" s="160"/>
      <c r="H196" s="160"/>
      <c r="I196" s="160"/>
      <c r="J196" s="268" t="s">
        <v>160</v>
      </c>
      <c r="K196" s="160"/>
      <c r="L196" s="269" t="s">
        <v>161</v>
      </c>
      <c r="M196" s="176"/>
      <c r="N196" s="176"/>
      <c r="O196" s="176"/>
      <c r="P196" s="176"/>
      <c r="Q196" s="176"/>
      <c r="R196" s="160" t="s">
        <v>162</v>
      </c>
      <c r="S196" s="160"/>
      <c r="T196" s="160"/>
      <c r="U196" s="160"/>
      <c r="V196" s="160"/>
      <c r="W196" s="160"/>
      <c r="X196" s="160"/>
      <c r="Y196" s="160"/>
      <c r="Z196" s="269" t="s">
        <v>163</v>
      </c>
      <c r="AA196" s="176"/>
      <c r="AB196" s="176"/>
      <c r="AC196" s="176"/>
      <c r="AD196" s="176"/>
      <c r="AE196" s="176"/>
      <c r="AF196" s="269" t="s">
        <v>164</v>
      </c>
      <c r="AG196" s="176"/>
      <c r="AH196" s="176"/>
      <c r="AI196" s="176"/>
      <c r="AJ196" s="176"/>
      <c r="AK196" s="176"/>
      <c r="AL196" s="160" t="s">
        <v>165</v>
      </c>
      <c r="AM196" s="160"/>
      <c r="AN196" s="160"/>
      <c r="AO196" s="160"/>
      <c r="AP196" s="160"/>
      <c r="AQ196" s="270"/>
    </row>
    <row r="197" spans="1:43">
      <c r="B197" s="161"/>
      <c r="C197" s="162"/>
      <c r="D197" s="162"/>
      <c r="E197" s="162"/>
      <c r="F197" s="162"/>
      <c r="G197" s="162"/>
      <c r="H197" s="162"/>
      <c r="I197" s="162"/>
      <c r="J197" s="162"/>
      <c r="K197" s="162"/>
      <c r="L197" s="178"/>
      <c r="M197" s="178"/>
      <c r="N197" s="178"/>
      <c r="O197" s="178"/>
      <c r="P197" s="178"/>
      <c r="Q197" s="178"/>
      <c r="R197" s="162"/>
      <c r="S197" s="162"/>
      <c r="T197" s="162"/>
      <c r="U197" s="162"/>
      <c r="V197" s="162"/>
      <c r="W197" s="162"/>
      <c r="X197" s="162"/>
      <c r="Y197" s="162"/>
      <c r="Z197" s="178"/>
      <c r="AA197" s="178"/>
      <c r="AB197" s="178"/>
      <c r="AC197" s="178"/>
      <c r="AD197" s="178"/>
      <c r="AE197" s="178"/>
      <c r="AF197" s="178"/>
      <c r="AG197" s="178"/>
      <c r="AH197" s="178"/>
      <c r="AI197" s="178"/>
      <c r="AJ197" s="178"/>
      <c r="AK197" s="178"/>
      <c r="AL197" s="162"/>
      <c r="AM197" s="162"/>
      <c r="AN197" s="162"/>
      <c r="AO197" s="162"/>
      <c r="AP197" s="162"/>
      <c r="AQ197" s="271"/>
    </row>
    <row r="198" spans="1:43" ht="18.75" thickBot="1">
      <c r="B198" s="163"/>
      <c r="C198" s="164"/>
      <c r="D198" s="164"/>
      <c r="E198" s="164"/>
      <c r="F198" s="164"/>
      <c r="G198" s="164"/>
      <c r="H198" s="164"/>
      <c r="I198" s="164"/>
      <c r="J198" s="164"/>
      <c r="K198" s="164"/>
      <c r="L198" s="180"/>
      <c r="M198" s="180"/>
      <c r="N198" s="180"/>
      <c r="O198" s="180"/>
      <c r="P198" s="180"/>
      <c r="Q198" s="180"/>
      <c r="R198" s="164"/>
      <c r="S198" s="164"/>
      <c r="T198" s="164"/>
      <c r="U198" s="164"/>
      <c r="V198" s="164"/>
      <c r="W198" s="164"/>
      <c r="X198" s="164"/>
      <c r="Y198" s="164"/>
      <c r="Z198" s="164" t="s">
        <v>166</v>
      </c>
      <c r="AA198" s="164"/>
      <c r="AB198" s="164"/>
      <c r="AC198" s="164" t="s">
        <v>167</v>
      </c>
      <c r="AD198" s="164"/>
      <c r="AE198" s="164"/>
      <c r="AF198" s="164" t="s">
        <v>166</v>
      </c>
      <c r="AG198" s="164"/>
      <c r="AH198" s="164"/>
      <c r="AI198" s="164" t="s">
        <v>167</v>
      </c>
      <c r="AJ198" s="164"/>
      <c r="AK198" s="164"/>
      <c r="AL198" s="164"/>
      <c r="AM198" s="164"/>
      <c r="AN198" s="164"/>
      <c r="AO198" s="164"/>
      <c r="AP198" s="164"/>
      <c r="AQ198" s="272"/>
    </row>
    <row r="199" spans="1:43" ht="15" customHeight="1">
      <c r="B199" s="191"/>
      <c r="C199" s="118"/>
      <c r="D199" s="118"/>
      <c r="E199" s="118"/>
      <c r="F199" s="118"/>
      <c r="G199" s="118"/>
      <c r="H199" s="118"/>
      <c r="I199" s="192"/>
      <c r="J199" s="243" t="s">
        <v>168</v>
      </c>
      <c r="K199" s="244"/>
      <c r="L199" s="85"/>
      <c r="M199" s="265" t="s">
        <v>169</v>
      </c>
      <c r="N199" s="265"/>
      <c r="O199" s="265"/>
      <c r="P199" s="265"/>
      <c r="Q199" s="266"/>
      <c r="R199" s="238"/>
      <c r="S199" s="238"/>
      <c r="T199" s="238"/>
      <c r="U199" s="238"/>
      <c r="V199" s="238"/>
      <c r="W199" s="238"/>
      <c r="X199" s="238"/>
      <c r="Y199" s="238"/>
      <c r="Z199" s="239"/>
      <c r="AA199" s="239"/>
      <c r="AB199" s="239"/>
      <c r="AC199" s="239"/>
      <c r="AD199" s="239"/>
      <c r="AE199" s="239"/>
      <c r="AF199" s="239"/>
      <c r="AG199" s="239"/>
      <c r="AH199" s="239"/>
      <c r="AI199" s="239"/>
      <c r="AJ199" s="239"/>
      <c r="AK199" s="239"/>
      <c r="AL199" s="246" t="str">
        <f t="shared" ref="AL199:AL255" si="30">$AL$18</f>
        <v>小選挙区</v>
      </c>
      <c r="AM199" s="247"/>
      <c r="AN199" s="247"/>
      <c r="AO199" s="247"/>
      <c r="AP199" s="247"/>
      <c r="AQ199" s="248"/>
    </row>
    <row r="200" spans="1:43" ht="7.5" customHeight="1">
      <c r="B200" s="191"/>
      <c r="C200" s="118"/>
      <c r="D200" s="118"/>
      <c r="E200" s="118"/>
      <c r="F200" s="118"/>
      <c r="G200" s="118"/>
      <c r="H200" s="118"/>
      <c r="I200" s="192"/>
      <c r="J200" s="243" t="s">
        <v>170</v>
      </c>
      <c r="K200" s="244"/>
      <c r="L200" s="243" t="s">
        <v>170</v>
      </c>
      <c r="M200" s="245"/>
      <c r="N200" s="245"/>
      <c r="O200" s="245"/>
      <c r="P200" s="245"/>
      <c r="Q200" s="244"/>
      <c r="R200" s="214"/>
      <c r="S200" s="214"/>
      <c r="T200" s="214"/>
      <c r="U200" s="214"/>
      <c r="V200" s="214"/>
      <c r="W200" s="214"/>
      <c r="X200" s="214"/>
      <c r="Y200" s="214"/>
      <c r="Z200" s="162"/>
      <c r="AA200" s="162"/>
      <c r="AB200" s="162"/>
      <c r="AC200" s="162"/>
      <c r="AD200" s="162"/>
      <c r="AE200" s="162"/>
      <c r="AF200" s="162"/>
      <c r="AG200" s="162"/>
      <c r="AH200" s="162"/>
      <c r="AI200" s="162"/>
      <c r="AJ200" s="162"/>
      <c r="AK200" s="162"/>
      <c r="AL200" s="246" t="str">
        <f t="shared" ref="AL200:AL256" si="31">$AL$19</f>
        <v>比例代表</v>
      </c>
      <c r="AM200" s="247"/>
      <c r="AN200" s="247"/>
      <c r="AO200" s="247"/>
      <c r="AP200" s="247"/>
      <c r="AQ200" s="248"/>
    </row>
    <row r="201" spans="1:43" ht="7.5" customHeight="1">
      <c r="B201" s="191"/>
      <c r="C201" s="118"/>
      <c r="D201" s="118"/>
      <c r="E201" s="118"/>
      <c r="F201" s="118"/>
      <c r="G201" s="118"/>
      <c r="H201" s="118"/>
      <c r="I201" s="192"/>
      <c r="J201" s="243"/>
      <c r="K201" s="244"/>
      <c r="L201" s="243"/>
      <c r="M201" s="245"/>
      <c r="N201" s="245"/>
      <c r="O201" s="245"/>
      <c r="P201" s="245"/>
      <c r="Q201" s="244"/>
      <c r="R201" s="214"/>
      <c r="S201" s="214"/>
      <c r="T201" s="214"/>
      <c r="U201" s="214"/>
      <c r="V201" s="214"/>
      <c r="W201" s="214"/>
      <c r="X201" s="214"/>
      <c r="Y201" s="214"/>
      <c r="Z201" s="162"/>
      <c r="AA201" s="162"/>
      <c r="AB201" s="162"/>
      <c r="AC201" s="162"/>
      <c r="AD201" s="162"/>
      <c r="AE201" s="162"/>
      <c r="AF201" s="162"/>
      <c r="AG201" s="162"/>
      <c r="AH201" s="162"/>
      <c r="AI201" s="162"/>
      <c r="AJ201" s="162"/>
      <c r="AK201" s="162"/>
      <c r="AL201" s="246"/>
      <c r="AM201" s="247"/>
      <c r="AN201" s="247"/>
      <c r="AO201" s="247"/>
      <c r="AP201" s="247"/>
      <c r="AQ201" s="248"/>
    </row>
    <row r="202" spans="1:43" ht="15" customHeight="1">
      <c r="A202" s="49">
        <v>41</v>
      </c>
      <c r="B202" s="193"/>
      <c r="C202" s="194"/>
      <c r="D202" s="194"/>
      <c r="E202" s="194"/>
      <c r="F202" s="194"/>
      <c r="G202" s="194"/>
      <c r="H202" s="194"/>
      <c r="I202" s="195"/>
      <c r="J202" s="256" t="s">
        <v>171</v>
      </c>
      <c r="K202" s="257"/>
      <c r="L202" s="85"/>
      <c r="M202" s="263" t="s">
        <v>172</v>
      </c>
      <c r="N202" s="263"/>
      <c r="O202" s="263"/>
      <c r="P202" s="263"/>
      <c r="Q202" s="264"/>
      <c r="R202" s="214"/>
      <c r="S202" s="214"/>
      <c r="T202" s="214"/>
      <c r="U202" s="214"/>
      <c r="V202" s="214"/>
      <c r="W202" s="214"/>
      <c r="X202" s="214"/>
      <c r="Y202" s="214"/>
      <c r="Z202" s="162"/>
      <c r="AA202" s="162"/>
      <c r="AB202" s="162"/>
      <c r="AC202" s="162"/>
      <c r="AD202" s="162"/>
      <c r="AE202" s="162"/>
      <c r="AF202" s="162"/>
      <c r="AG202" s="162"/>
      <c r="AH202" s="162"/>
      <c r="AI202" s="162"/>
      <c r="AJ202" s="162"/>
      <c r="AK202" s="162"/>
      <c r="AL202" s="260" t="str">
        <f t="shared" ref="AL202:AL258" si="32">$AL$21</f>
        <v>国民審査</v>
      </c>
      <c r="AM202" s="261"/>
      <c r="AN202" s="261"/>
      <c r="AO202" s="261"/>
      <c r="AP202" s="261"/>
      <c r="AQ202" s="262"/>
    </row>
    <row r="203" spans="1:43" ht="15" customHeight="1">
      <c r="B203" s="217"/>
      <c r="C203" s="218"/>
      <c r="D203" s="218"/>
      <c r="E203" s="218"/>
      <c r="F203" s="218"/>
      <c r="G203" s="218"/>
      <c r="H203" s="218"/>
      <c r="I203" s="219"/>
      <c r="J203" s="234" t="s">
        <v>168</v>
      </c>
      <c r="K203" s="235"/>
      <c r="L203" s="86"/>
      <c r="M203" s="236" t="s">
        <v>169</v>
      </c>
      <c r="N203" s="236"/>
      <c r="O203" s="236"/>
      <c r="P203" s="236"/>
      <c r="Q203" s="237"/>
      <c r="R203" s="238"/>
      <c r="S203" s="238"/>
      <c r="T203" s="238"/>
      <c r="U203" s="238"/>
      <c r="V203" s="238"/>
      <c r="W203" s="238"/>
      <c r="X203" s="238"/>
      <c r="Y203" s="238"/>
      <c r="Z203" s="239"/>
      <c r="AA203" s="239"/>
      <c r="AB203" s="239"/>
      <c r="AC203" s="239"/>
      <c r="AD203" s="239"/>
      <c r="AE203" s="239"/>
      <c r="AF203" s="239"/>
      <c r="AG203" s="239"/>
      <c r="AH203" s="239"/>
      <c r="AI203" s="239"/>
      <c r="AJ203" s="239"/>
      <c r="AK203" s="239"/>
      <c r="AL203" s="240" t="str">
        <f t="shared" si="30"/>
        <v>小選挙区</v>
      </c>
      <c r="AM203" s="241"/>
      <c r="AN203" s="241"/>
      <c r="AO203" s="241"/>
      <c r="AP203" s="241"/>
      <c r="AQ203" s="242"/>
    </row>
    <row r="204" spans="1:43" ht="7.5" customHeight="1">
      <c r="B204" s="191"/>
      <c r="C204" s="118"/>
      <c r="D204" s="118"/>
      <c r="E204" s="118"/>
      <c r="F204" s="118"/>
      <c r="G204" s="118"/>
      <c r="H204" s="118"/>
      <c r="I204" s="192"/>
      <c r="J204" s="243" t="s">
        <v>170</v>
      </c>
      <c r="K204" s="244"/>
      <c r="L204" s="243" t="s">
        <v>170</v>
      </c>
      <c r="M204" s="245"/>
      <c r="N204" s="245"/>
      <c r="O204" s="245"/>
      <c r="P204" s="245"/>
      <c r="Q204" s="244"/>
      <c r="R204" s="214"/>
      <c r="S204" s="214"/>
      <c r="T204" s="214"/>
      <c r="U204" s="214"/>
      <c r="V204" s="214"/>
      <c r="W204" s="214"/>
      <c r="X204" s="214"/>
      <c r="Y204" s="214"/>
      <c r="Z204" s="162"/>
      <c r="AA204" s="162"/>
      <c r="AB204" s="162"/>
      <c r="AC204" s="162"/>
      <c r="AD204" s="162"/>
      <c r="AE204" s="162"/>
      <c r="AF204" s="162"/>
      <c r="AG204" s="162"/>
      <c r="AH204" s="162"/>
      <c r="AI204" s="162"/>
      <c r="AJ204" s="162"/>
      <c r="AK204" s="162"/>
      <c r="AL204" s="246" t="str">
        <f t="shared" si="31"/>
        <v>比例代表</v>
      </c>
      <c r="AM204" s="247"/>
      <c r="AN204" s="247"/>
      <c r="AO204" s="247"/>
      <c r="AP204" s="247"/>
      <c r="AQ204" s="248"/>
    </row>
    <row r="205" spans="1:43" ht="7.5" customHeight="1">
      <c r="B205" s="191"/>
      <c r="C205" s="118"/>
      <c r="D205" s="118"/>
      <c r="E205" s="118"/>
      <c r="F205" s="118"/>
      <c r="G205" s="118"/>
      <c r="H205" s="118"/>
      <c r="I205" s="192"/>
      <c r="J205" s="243"/>
      <c r="K205" s="244"/>
      <c r="L205" s="243"/>
      <c r="M205" s="245"/>
      <c r="N205" s="245"/>
      <c r="O205" s="245"/>
      <c r="P205" s="245"/>
      <c r="Q205" s="244"/>
      <c r="R205" s="214"/>
      <c r="S205" s="214"/>
      <c r="T205" s="214"/>
      <c r="U205" s="214"/>
      <c r="V205" s="214"/>
      <c r="W205" s="214"/>
      <c r="X205" s="214"/>
      <c r="Y205" s="214"/>
      <c r="Z205" s="162"/>
      <c r="AA205" s="162"/>
      <c r="AB205" s="162"/>
      <c r="AC205" s="162"/>
      <c r="AD205" s="162"/>
      <c r="AE205" s="162"/>
      <c r="AF205" s="162"/>
      <c r="AG205" s="162"/>
      <c r="AH205" s="162"/>
      <c r="AI205" s="162"/>
      <c r="AJ205" s="162"/>
      <c r="AK205" s="162"/>
      <c r="AL205" s="246"/>
      <c r="AM205" s="247"/>
      <c r="AN205" s="247"/>
      <c r="AO205" s="247"/>
      <c r="AP205" s="247"/>
      <c r="AQ205" s="248"/>
    </row>
    <row r="206" spans="1:43" ht="15" customHeight="1">
      <c r="A206" s="49">
        <v>42</v>
      </c>
      <c r="B206" s="193"/>
      <c r="C206" s="194"/>
      <c r="D206" s="194"/>
      <c r="E206" s="194"/>
      <c r="F206" s="194"/>
      <c r="G206" s="194"/>
      <c r="H206" s="194"/>
      <c r="I206" s="195"/>
      <c r="J206" s="256" t="s">
        <v>171</v>
      </c>
      <c r="K206" s="257"/>
      <c r="L206" s="87"/>
      <c r="M206" s="258" t="s">
        <v>172</v>
      </c>
      <c r="N206" s="258"/>
      <c r="O206" s="258"/>
      <c r="P206" s="258"/>
      <c r="Q206" s="259"/>
      <c r="R206" s="214"/>
      <c r="S206" s="214"/>
      <c r="T206" s="214"/>
      <c r="U206" s="214"/>
      <c r="V206" s="214"/>
      <c r="W206" s="214"/>
      <c r="X206" s="214"/>
      <c r="Y206" s="214"/>
      <c r="Z206" s="162"/>
      <c r="AA206" s="162"/>
      <c r="AB206" s="162"/>
      <c r="AC206" s="162"/>
      <c r="AD206" s="162"/>
      <c r="AE206" s="162"/>
      <c r="AF206" s="162"/>
      <c r="AG206" s="162"/>
      <c r="AH206" s="162"/>
      <c r="AI206" s="162"/>
      <c r="AJ206" s="162"/>
      <c r="AK206" s="162"/>
      <c r="AL206" s="260" t="str">
        <f t="shared" si="32"/>
        <v>国民審査</v>
      </c>
      <c r="AM206" s="261"/>
      <c r="AN206" s="261"/>
      <c r="AO206" s="261"/>
      <c r="AP206" s="261"/>
      <c r="AQ206" s="262"/>
    </row>
    <row r="207" spans="1:43" ht="15" customHeight="1">
      <c r="B207" s="217"/>
      <c r="C207" s="218"/>
      <c r="D207" s="218"/>
      <c r="E207" s="218"/>
      <c r="F207" s="218"/>
      <c r="G207" s="218"/>
      <c r="H207" s="218"/>
      <c r="I207" s="219"/>
      <c r="J207" s="234" t="s">
        <v>168</v>
      </c>
      <c r="K207" s="235"/>
      <c r="L207" s="86"/>
      <c r="M207" s="236" t="s">
        <v>169</v>
      </c>
      <c r="N207" s="236"/>
      <c r="O207" s="236"/>
      <c r="P207" s="236"/>
      <c r="Q207" s="237"/>
      <c r="R207" s="238"/>
      <c r="S207" s="238"/>
      <c r="T207" s="238"/>
      <c r="U207" s="238"/>
      <c r="V207" s="238"/>
      <c r="W207" s="238"/>
      <c r="X207" s="238"/>
      <c r="Y207" s="238"/>
      <c r="Z207" s="239"/>
      <c r="AA207" s="239"/>
      <c r="AB207" s="239"/>
      <c r="AC207" s="239"/>
      <c r="AD207" s="239"/>
      <c r="AE207" s="239"/>
      <c r="AF207" s="239"/>
      <c r="AG207" s="239"/>
      <c r="AH207" s="239"/>
      <c r="AI207" s="239"/>
      <c r="AJ207" s="239"/>
      <c r="AK207" s="239"/>
      <c r="AL207" s="240" t="str">
        <f t="shared" si="30"/>
        <v>小選挙区</v>
      </c>
      <c r="AM207" s="241"/>
      <c r="AN207" s="241"/>
      <c r="AO207" s="241"/>
      <c r="AP207" s="241"/>
      <c r="AQ207" s="242"/>
    </row>
    <row r="208" spans="1:43" ht="7.5" customHeight="1">
      <c r="B208" s="191"/>
      <c r="C208" s="118"/>
      <c r="D208" s="118"/>
      <c r="E208" s="118"/>
      <c r="F208" s="118"/>
      <c r="G208" s="118"/>
      <c r="H208" s="118"/>
      <c r="I208" s="192"/>
      <c r="J208" s="243" t="s">
        <v>170</v>
      </c>
      <c r="K208" s="244"/>
      <c r="L208" s="243" t="s">
        <v>170</v>
      </c>
      <c r="M208" s="245"/>
      <c r="N208" s="245"/>
      <c r="O208" s="245"/>
      <c r="P208" s="245"/>
      <c r="Q208" s="244"/>
      <c r="R208" s="214"/>
      <c r="S208" s="214"/>
      <c r="T208" s="214"/>
      <c r="U208" s="214"/>
      <c r="V208" s="214"/>
      <c r="W208" s="214"/>
      <c r="X208" s="214"/>
      <c r="Y208" s="214"/>
      <c r="Z208" s="162"/>
      <c r="AA208" s="162"/>
      <c r="AB208" s="162"/>
      <c r="AC208" s="162"/>
      <c r="AD208" s="162"/>
      <c r="AE208" s="162"/>
      <c r="AF208" s="162"/>
      <c r="AG208" s="162"/>
      <c r="AH208" s="162"/>
      <c r="AI208" s="162"/>
      <c r="AJ208" s="162"/>
      <c r="AK208" s="162"/>
      <c r="AL208" s="246" t="str">
        <f t="shared" si="31"/>
        <v>比例代表</v>
      </c>
      <c r="AM208" s="247"/>
      <c r="AN208" s="247"/>
      <c r="AO208" s="247"/>
      <c r="AP208" s="247"/>
      <c r="AQ208" s="248"/>
    </row>
    <row r="209" spans="1:43" ht="7.5" customHeight="1">
      <c r="B209" s="191"/>
      <c r="C209" s="118"/>
      <c r="D209" s="118"/>
      <c r="E209" s="118"/>
      <c r="F209" s="118"/>
      <c r="G209" s="118"/>
      <c r="H209" s="118"/>
      <c r="I209" s="192"/>
      <c r="J209" s="243"/>
      <c r="K209" s="244"/>
      <c r="L209" s="243"/>
      <c r="M209" s="245"/>
      <c r="N209" s="245"/>
      <c r="O209" s="245"/>
      <c r="P209" s="245"/>
      <c r="Q209" s="244"/>
      <c r="R209" s="214"/>
      <c r="S209" s="214"/>
      <c r="T209" s="214"/>
      <c r="U209" s="214"/>
      <c r="V209" s="214"/>
      <c r="W209" s="214"/>
      <c r="X209" s="214"/>
      <c r="Y209" s="214"/>
      <c r="Z209" s="162"/>
      <c r="AA209" s="162"/>
      <c r="AB209" s="162"/>
      <c r="AC209" s="162"/>
      <c r="AD209" s="162"/>
      <c r="AE209" s="162"/>
      <c r="AF209" s="162"/>
      <c r="AG209" s="162"/>
      <c r="AH209" s="162"/>
      <c r="AI209" s="162"/>
      <c r="AJ209" s="162"/>
      <c r="AK209" s="162"/>
      <c r="AL209" s="246"/>
      <c r="AM209" s="247"/>
      <c r="AN209" s="247"/>
      <c r="AO209" s="247"/>
      <c r="AP209" s="247"/>
      <c r="AQ209" s="248"/>
    </row>
    <row r="210" spans="1:43" ht="15" customHeight="1">
      <c r="A210" s="49">
        <v>43</v>
      </c>
      <c r="B210" s="193"/>
      <c r="C210" s="194"/>
      <c r="D210" s="194"/>
      <c r="E210" s="194"/>
      <c r="F210" s="194"/>
      <c r="G210" s="194"/>
      <c r="H210" s="194"/>
      <c r="I210" s="195"/>
      <c r="J210" s="256" t="s">
        <v>171</v>
      </c>
      <c r="K210" s="257"/>
      <c r="L210" s="87"/>
      <c r="M210" s="258" t="s">
        <v>172</v>
      </c>
      <c r="N210" s="258"/>
      <c r="O210" s="258"/>
      <c r="P210" s="258"/>
      <c r="Q210" s="259"/>
      <c r="R210" s="214"/>
      <c r="S210" s="214"/>
      <c r="T210" s="214"/>
      <c r="U210" s="214"/>
      <c r="V210" s="214"/>
      <c r="W210" s="214"/>
      <c r="X210" s="214"/>
      <c r="Y210" s="214"/>
      <c r="Z210" s="162"/>
      <c r="AA210" s="162"/>
      <c r="AB210" s="162"/>
      <c r="AC210" s="162"/>
      <c r="AD210" s="162"/>
      <c r="AE210" s="162"/>
      <c r="AF210" s="162"/>
      <c r="AG210" s="162"/>
      <c r="AH210" s="162"/>
      <c r="AI210" s="162"/>
      <c r="AJ210" s="162"/>
      <c r="AK210" s="162"/>
      <c r="AL210" s="260" t="str">
        <f t="shared" si="32"/>
        <v>国民審査</v>
      </c>
      <c r="AM210" s="261"/>
      <c r="AN210" s="261"/>
      <c r="AO210" s="261"/>
      <c r="AP210" s="261"/>
      <c r="AQ210" s="262"/>
    </row>
    <row r="211" spans="1:43" ht="15" customHeight="1">
      <c r="B211" s="217"/>
      <c r="C211" s="218"/>
      <c r="D211" s="218"/>
      <c r="E211" s="218"/>
      <c r="F211" s="218"/>
      <c r="G211" s="218"/>
      <c r="H211" s="218"/>
      <c r="I211" s="219"/>
      <c r="J211" s="234" t="s">
        <v>168</v>
      </c>
      <c r="K211" s="235"/>
      <c r="L211" s="86"/>
      <c r="M211" s="236" t="s">
        <v>169</v>
      </c>
      <c r="N211" s="236"/>
      <c r="O211" s="236"/>
      <c r="P211" s="236"/>
      <c r="Q211" s="237"/>
      <c r="R211" s="238"/>
      <c r="S211" s="238"/>
      <c r="T211" s="238"/>
      <c r="U211" s="238"/>
      <c r="V211" s="238"/>
      <c r="W211" s="238"/>
      <c r="X211" s="238"/>
      <c r="Y211" s="238"/>
      <c r="Z211" s="239"/>
      <c r="AA211" s="239"/>
      <c r="AB211" s="239"/>
      <c r="AC211" s="239"/>
      <c r="AD211" s="239"/>
      <c r="AE211" s="239"/>
      <c r="AF211" s="239"/>
      <c r="AG211" s="239"/>
      <c r="AH211" s="239"/>
      <c r="AI211" s="239"/>
      <c r="AJ211" s="239"/>
      <c r="AK211" s="239"/>
      <c r="AL211" s="240" t="str">
        <f t="shared" si="30"/>
        <v>小選挙区</v>
      </c>
      <c r="AM211" s="241"/>
      <c r="AN211" s="241"/>
      <c r="AO211" s="241"/>
      <c r="AP211" s="241"/>
      <c r="AQ211" s="242"/>
    </row>
    <row r="212" spans="1:43" ht="7.5" customHeight="1">
      <c r="B212" s="191"/>
      <c r="C212" s="118"/>
      <c r="D212" s="118"/>
      <c r="E212" s="118"/>
      <c r="F212" s="118"/>
      <c r="G212" s="118"/>
      <c r="H212" s="118"/>
      <c r="I212" s="192"/>
      <c r="J212" s="243" t="s">
        <v>170</v>
      </c>
      <c r="K212" s="244"/>
      <c r="L212" s="243" t="s">
        <v>170</v>
      </c>
      <c r="M212" s="245"/>
      <c r="N212" s="245"/>
      <c r="O212" s="245"/>
      <c r="P212" s="245"/>
      <c r="Q212" s="244"/>
      <c r="R212" s="214"/>
      <c r="S212" s="214"/>
      <c r="T212" s="214"/>
      <c r="U212" s="214"/>
      <c r="V212" s="214"/>
      <c r="W212" s="214"/>
      <c r="X212" s="214"/>
      <c r="Y212" s="214"/>
      <c r="Z212" s="162"/>
      <c r="AA212" s="162"/>
      <c r="AB212" s="162"/>
      <c r="AC212" s="162"/>
      <c r="AD212" s="162"/>
      <c r="AE212" s="162"/>
      <c r="AF212" s="162"/>
      <c r="AG212" s="162"/>
      <c r="AH212" s="162"/>
      <c r="AI212" s="162"/>
      <c r="AJ212" s="162"/>
      <c r="AK212" s="162"/>
      <c r="AL212" s="246" t="str">
        <f t="shared" si="31"/>
        <v>比例代表</v>
      </c>
      <c r="AM212" s="247"/>
      <c r="AN212" s="247"/>
      <c r="AO212" s="247"/>
      <c r="AP212" s="247"/>
      <c r="AQ212" s="248"/>
    </row>
    <row r="213" spans="1:43" ht="7.5" customHeight="1">
      <c r="B213" s="191"/>
      <c r="C213" s="118"/>
      <c r="D213" s="118"/>
      <c r="E213" s="118"/>
      <c r="F213" s="118"/>
      <c r="G213" s="118"/>
      <c r="H213" s="118"/>
      <c r="I213" s="192"/>
      <c r="J213" s="243"/>
      <c r="K213" s="244"/>
      <c r="L213" s="243"/>
      <c r="M213" s="245"/>
      <c r="N213" s="245"/>
      <c r="O213" s="245"/>
      <c r="P213" s="245"/>
      <c r="Q213" s="244"/>
      <c r="R213" s="214"/>
      <c r="S213" s="214"/>
      <c r="T213" s="214"/>
      <c r="U213" s="214"/>
      <c r="V213" s="214"/>
      <c r="W213" s="214"/>
      <c r="X213" s="214"/>
      <c r="Y213" s="214"/>
      <c r="Z213" s="162"/>
      <c r="AA213" s="162"/>
      <c r="AB213" s="162"/>
      <c r="AC213" s="162"/>
      <c r="AD213" s="162"/>
      <c r="AE213" s="162"/>
      <c r="AF213" s="162"/>
      <c r="AG213" s="162"/>
      <c r="AH213" s="162"/>
      <c r="AI213" s="162"/>
      <c r="AJ213" s="162"/>
      <c r="AK213" s="162"/>
      <c r="AL213" s="246"/>
      <c r="AM213" s="247"/>
      <c r="AN213" s="247"/>
      <c r="AO213" s="247"/>
      <c r="AP213" s="247"/>
      <c r="AQ213" s="248"/>
    </row>
    <row r="214" spans="1:43" ht="15" customHeight="1">
      <c r="A214" s="49">
        <v>44</v>
      </c>
      <c r="B214" s="193"/>
      <c r="C214" s="194"/>
      <c r="D214" s="194"/>
      <c r="E214" s="194"/>
      <c r="F214" s="194"/>
      <c r="G214" s="194"/>
      <c r="H214" s="194"/>
      <c r="I214" s="195"/>
      <c r="J214" s="256" t="s">
        <v>171</v>
      </c>
      <c r="K214" s="257"/>
      <c r="L214" s="87"/>
      <c r="M214" s="258" t="s">
        <v>172</v>
      </c>
      <c r="N214" s="258"/>
      <c r="O214" s="258"/>
      <c r="P214" s="258"/>
      <c r="Q214" s="259"/>
      <c r="R214" s="214"/>
      <c r="S214" s="214"/>
      <c r="T214" s="214"/>
      <c r="U214" s="214"/>
      <c r="V214" s="214"/>
      <c r="W214" s="214"/>
      <c r="X214" s="214"/>
      <c r="Y214" s="214"/>
      <c r="Z214" s="162"/>
      <c r="AA214" s="162"/>
      <c r="AB214" s="162"/>
      <c r="AC214" s="162"/>
      <c r="AD214" s="162"/>
      <c r="AE214" s="162"/>
      <c r="AF214" s="162"/>
      <c r="AG214" s="162"/>
      <c r="AH214" s="162"/>
      <c r="AI214" s="162"/>
      <c r="AJ214" s="162"/>
      <c r="AK214" s="162"/>
      <c r="AL214" s="260" t="str">
        <f t="shared" si="32"/>
        <v>国民審査</v>
      </c>
      <c r="AM214" s="261"/>
      <c r="AN214" s="261"/>
      <c r="AO214" s="261"/>
      <c r="AP214" s="261"/>
      <c r="AQ214" s="262"/>
    </row>
    <row r="215" spans="1:43" ht="15" customHeight="1">
      <c r="B215" s="217"/>
      <c r="C215" s="218"/>
      <c r="D215" s="218"/>
      <c r="E215" s="218"/>
      <c r="F215" s="218"/>
      <c r="G215" s="218"/>
      <c r="H215" s="218"/>
      <c r="I215" s="219"/>
      <c r="J215" s="234" t="s">
        <v>168</v>
      </c>
      <c r="K215" s="235"/>
      <c r="L215" s="86"/>
      <c r="M215" s="236" t="s">
        <v>169</v>
      </c>
      <c r="N215" s="236"/>
      <c r="O215" s="236"/>
      <c r="P215" s="236"/>
      <c r="Q215" s="237"/>
      <c r="R215" s="238"/>
      <c r="S215" s="238"/>
      <c r="T215" s="238"/>
      <c r="U215" s="238"/>
      <c r="V215" s="238"/>
      <c r="W215" s="238"/>
      <c r="X215" s="238"/>
      <c r="Y215" s="238"/>
      <c r="Z215" s="239"/>
      <c r="AA215" s="239"/>
      <c r="AB215" s="239"/>
      <c r="AC215" s="239"/>
      <c r="AD215" s="239"/>
      <c r="AE215" s="239"/>
      <c r="AF215" s="239"/>
      <c r="AG215" s="239"/>
      <c r="AH215" s="239"/>
      <c r="AI215" s="239"/>
      <c r="AJ215" s="239"/>
      <c r="AK215" s="239"/>
      <c r="AL215" s="240" t="str">
        <f t="shared" si="30"/>
        <v>小選挙区</v>
      </c>
      <c r="AM215" s="241"/>
      <c r="AN215" s="241"/>
      <c r="AO215" s="241"/>
      <c r="AP215" s="241"/>
      <c r="AQ215" s="242"/>
    </row>
    <row r="216" spans="1:43" ht="7.5" customHeight="1">
      <c r="B216" s="191"/>
      <c r="C216" s="118"/>
      <c r="D216" s="118"/>
      <c r="E216" s="118"/>
      <c r="F216" s="118"/>
      <c r="G216" s="118"/>
      <c r="H216" s="118"/>
      <c r="I216" s="192"/>
      <c r="J216" s="243" t="s">
        <v>170</v>
      </c>
      <c r="K216" s="244"/>
      <c r="L216" s="243" t="s">
        <v>170</v>
      </c>
      <c r="M216" s="245"/>
      <c r="N216" s="245"/>
      <c r="O216" s="245"/>
      <c r="P216" s="245"/>
      <c r="Q216" s="244"/>
      <c r="R216" s="214"/>
      <c r="S216" s="214"/>
      <c r="T216" s="214"/>
      <c r="U216" s="214"/>
      <c r="V216" s="214"/>
      <c r="W216" s="214"/>
      <c r="X216" s="214"/>
      <c r="Y216" s="214"/>
      <c r="Z216" s="162"/>
      <c r="AA216" s="162"/>
      <c r="AB216" s="162"/>
      <c r="AC216" s="162"/>
      <c r="AD216" s="162"/>
      <c r="AE216" s="162"/>
      <c r="AF216" s="162"/>
      <c r="AG216" s="162"/>
      <c r="AH216" s="162"/>
      <c r="AI216" s="162"/>
      <c r="AJ216" s="162"/>
      <c r="AK216" s="162"/>
      <c r="AL216" s="246" t="str">
        <f t="shared" si="31"/>
        <v>比例代表</v>
      </c>
      <c r="AM216" s="247"/>
      <c r="AN216" s="247"/>
      <c r="AO216" s="247"/>
      <c r="AP216" s="247"/>
      <c r="AQ216" s="248"/>
    </row>
    <row r="217" spans="1:43" ht="7.5" customHeight="1">
      <c r="B217" s="191"/>
      <c r="C217" s="118"/>
      <c r="D217" s="118"/>
      <c r="E217" s="118"/>
      <c r="F217" s="118"/>
      <c r="G217" s="118"/>
      <c r="H217" s="118"/>
      <c r="I217" s="192"/>
      <c r="J217" s="243"/>
      <c r="K217" s="244"/>
      <c r="L217" s="243"/>
      <c r="M217" s="245"/>
      <c r="N217" s="245"/>
      <c r="O217" s="245"/>
      <c r="P217" s="245"/>
      <c r="Q217" s="244"/>
      <c r="R217" s="214"/>
      <c r="S217" s="214"/>
      <c r="T217" s="214"/>
      <c r="U217" s="214"/>
      <c r="V217" s="214"/>
      <c r="W217" s="214"/>
      <c r="X217" s="214"/>
      <c r="Y217" s="214"/>
      <c r="Z217" s="162"/>
      <c r="AA217" s="162"/>
      <c r="AB217" s="162"/>
      <c r="AC217" s="162"/>
      <c r="AD217" s="162"/>
      <c r="AE217" s="162"/>
      <c r="AF217" s="162"/>
      <c r="AG217" s="162"/>
      <c r="AH217" s="162"/>
      <c r="AI217" s="162"/>
      <c r="AJ217" s="162"/>
      <c r="AK217" s="162"/>
      <c r="AL217" s="246"/>
      <c r="AM217" s="247"/>
      <c r="AN217" s="247"/>
      <c r="AO217" s="247"/>
      <c r="AP217" s="247"/>
      <c r="AQ217" s="248"/>
    </row>
    <row r="218" spans="1:43" ht="15" customHeight="1">
      <c r="A218" s="49">
        <v>45</v>
      </c>
      <c r="B218" s="193"/>
      <c r="C218" s="194"/>
      <c r="D218" s="194"/>
      <c r="E218" s="194"/>
      <c r="F218" s="194"/>
      <c r="G218" s="194"/>
      <c r="H218" s="194"/>
      <c r="I218" s="195"/>
      <c r="J218" s="256" t="s">
        <v>171</v>
      </c>
      <c r="K218" s="257"/>
      <c r="L218" s="87"/>
      <c r="M218" s="258" t="s">
        <v>172</v>
      </c>
      <c r="N218" s="258"/>
      <c r="O218" s="258"/>
      <c r="P218" s="258"/>
      <c r="Q218" s="259"/>
      <c r="R218" s="214"/>
      <c r="S218" s="214"/>
      <c r="T218" s="214"/>
      <c r="U218" s="214"/>
      <c r="V218" s="214"/>
      <c r="W218" s="214"/>
      <c r="X218" s="214"/>
      <c r="Y218" s="214"/>
      <c r="Z218" s="162"/>
      <c r="AA218" s="162"/>
      <c r="AB218" s="162"/>
      <c r="AC218" s="162"/>
      <c r="AD218" s="162"/>
      <c r="AE218" s="162"/>
      <c r="AF218" s="162"/>
      <c r="AG218" s="162"/>
      <c r="AH218" s="162"/>
      <c r="AI218" s="162"/>
      <c r="AJ218" s="162"/>
      <c r="AK218" s="162"/>
      <c r="AL218" s="260" t="str">
        <f t="shared" si="32"/>
        <v>国民審査</v>
      </c>
      <c r="AM218" s="261"/>
      <c r="AN218" s="261"/>
      <c r="AO218" s="261"/>
      <c r="AP218" s="261"/>
      <c r="AQ218" s="262"/>
    </row>
    <row r="219" spans="1:43" ht="15" customHeight="1">
      <c r="B219" s="217"/>
      <c r="C219" s="218"/>
      <c r="D219" s="218"/>
      <c r="E219" s="218"/>
      <c r="F219" s="218"/>
      <c r="G219" s="218"/>
      <c r="H219" s="218"/>
      <c r="I219" s="219"/>
      <c r="J219" s="234" t="s">
        <v>168</v>
      </c>
      <c r="K219" s="235"/>
      <c r="L219" s="86"/>
      <c r="M219" s="236" t="s">
        <v>169</v>
      </c>
      <c r="N219" s="236"/>
      <c r="O219" s="236"/>
      <c r="P219" s="236"/>
      <c r="Q219" s="237"/>
      <c r="R219" s="238"/>
      <c r="S219" s="238"/>
      <c r="T219" s="238"/>
      <c r="U219" s="238"/>
      <c r="V219" s="238"/>
      <c r="W219" s="238"/>
      <c r="X219" s="238"/>
      <c r="Y219" s="238"/>
      <c r="Z219" s="239"/>
      <c r="AA219" s="239"/>
      <c r="AB219" s="239"/>
      <c r="AC219" s="239"/>
      <c r="AD219" s="239"/>
      <c r="AE219" s="239"/>
      <c r="AF219" s="239"/>
      <c r="AG219" s="239"/>
      <c r="AH219" s="239"/>
      <c r="AI219" s="239"/>
      <c r="AJ219" s="239"/>
      <c r="AK219" s="239"/>
      <c r="AL219" s="240" t="str">
        <f t="shared" si="30"/>
        <v>小選挙区</v>
      </c>
      <c r="AM219" s="241"/>
      <c r="AN219" s="241"/>
      <c r="AO219" s="241"/>
      <c r="AP219" s="241"/>
      <c r="AQ219" s="242"/>
    </row>
    <row r="220" spans="1:43" ht="7.5" customHeight="1">
      <c r="B220" s="191"/>
      <c r="C220" s="118"/>
      <c r="D220" s="118"/>
      <c r="E220" s="118"/>
      <c r="F220" s="118"/>
      <c r="G220" s="118"/>
      <c r="H220" s="118"/>
      <c r="I220" s="192"/>
      <c r="J220" s="243" t="s">
        <v>170</v>
      </c>
      <c r="K220" s="244"/>
      <c r="L220" s="243" t="s">
        <v>170</v>
      </c>
      <c r="M220" s="245"/>
      <c r="N220" s="245"/>
      <c r="O220" s="245"/>
      <c r="P220" s="245"/>
      <c r="Q220" s="244"/>
      <c r="R220" s="214"/>
      <c r="S220" s="214"/>
      <c r="T220" s="214"/>
      <c r="U220" s="214"/>
      <c r="V220" s="214"/>
      <c r="W220" s="214"/>
      <c r="X220" s="214"/>
      <c r="Y220" s="214"/>
      <c r="Z220" s="162"/>
      <c r="AA220" s="162"/>
      <c r="AB220" s="162"/>
      <c r="AC220" s="162"/>
      <c r="AD220" s="162"/>
      <c r="AE220" s="162"/>
      <c r="AF220" s="162"/>
      <c r="AG220" s="162"/>
      <c r="AH220" s="162"/>
      <c r="AI220" s="162"/>
      <c r="AJ220" s="162"/>
      <c r="AK220" s="162"/>
      <c r="AL220" s="246" t="str">
        <f t="shared" si="31"/>
        <v>比例代表</v>
      </c>
      <c r="AM220" s="247"/>
      <c r="AN220" s="247"/>
      <c r="AO220" s="247"/>
      <c r="AP220" s="247"/>
      <c r="AQ220" s="248"/>
    </row>
    <row r="221" spans="1:43" ht="7.5" customHeight="1">
      <c r="B221" s="191"/>
      <c r="C221" s="118"/>
      <c r="D221" s="118"/>
      <c r="E221" s="118"/>
      <c r="F221" s="118"/>
      <c r="G221" s="118"/>
      <c r="H221" s="118"/>
      <c r="I221" s="192"/>
      <c r="J221" s="243"/>
      <c r="K221" s="244"/>
      <c r="L221" s="243"/>
      <c r="M221" s="245"/>
      <c r="N221" s="245"/>
      <c r="O221" s="245"/>
      <c r="P221" s="245"/>
      <c r="Q221" s="244"/>
      <c r="R221" s="214"/>
      <c r="S221" s="214"/>
      <c r="T221" s="214"/>
      <c r="U221" s="214"/>
      <c r="V221" s="214"/>
      <c r="W221" s="214"/>
      <c r="X221" s="214"/>
      <c r="Y221" s="214"/>
      <c r="Z221" s="162"/>
      <c r="AA221" s="162"/>
      <c r="AB221" s="162"/>
      <c r="AC221" s="162"/>
      <c r="AD221" s="162"/>
      <c r="AE221" s="162"/>
      <c r="AF221" s="162"/>
      <c r="AG221" s="162"/>
      <c r="AH221" s="162"/>
      <c r="AI221" s="162"/>
      <c r="AJ221" s="162"/>
      <c r="AK221" s="162"/>
      <c r="AL221" s="246"/>
      <c r="AM221" s="247"/>
      <c r="AN221" s="247"/>
      <c r="AO221" s="247"/>
      <c r="AP221" s="247"/>
      <c r="AQ221" s="248"/>
    </row>
    <row r="222" spans="1:43" ht="15" customHeight="1">
      <c r="A222" s="49">
        <v>46</v>
      </c>
      <c r="B222" s="193"/>
      <c r="C222" s="194"/>
      <c r="D222" s="194"/>
      <c r="E222" s="194"/>
      <c r="F222" s="194"/>
      <c r="G222" s="194"/>
      <c r="H222" s="194"/>
      <c r="I222" s="195"/>
      <c r="J222" s="256" t="s">
        <v>171</v>
      </c>
      <c r="K222" s="257"/>
      <c r="L222" s="87"/>
      <c r="M222" s="258" t="s">
        <v>172</v>
      </c>
      <c r="N222" s="258"/>
      <c r="O222" s="258"/>
      <c r="P222" s="258"/>
      <c r="Q222" s="259"/>
      <c r="R222" s="214"/>
      <c r="S222" s="214"/>
      <c r="T222" s="214"/>
      <c r="U222" s="214"/>
      <c r="V222" s="214"/>
      <c r="W222" s="214"/>
      <c r="X222" s="214"/>
      <c r="Y222" s="214"/>
      <c r="Z222" s="162"/>
      <c r="AA222" s="162"/>
      <c r="AB222" s="162"/>
      <c r="AC222" s="162"/>
      <c r="AD222" s="162"/>
      <c r="AE222" s="162"/>
      <c r="AF222" s="162"/>
      <c r="AG222" s="162"/>
      <c r="AH222" s="162"/>
      <c r="AI222" s="162"/>
      <c r="AJ222" s="162"/>
      <c r="AK222" s="162"/>
      <c r="AL222" s="260" t="str">
        <f t="shared" si="32"/>
        <v>国民審査</v>
      </c>
      <c r="AM222" s="261"/>
      <c r="AN222" s="261"/>
      <c r="AO222" s="261"/>
      <c r="AP222" s="261"/>
      <c r="AQ222" s="262"/>
    </row>
    <row r="223" spans="1:43" ht="15" customHeight="1">
      <c r="B223" s="217"/>
      <c r="C223" s="218"/>
      <c r="D223" s="218"/>
      <c r="E223" s="218"/>
      <c r="F223" s="218"/>
      <c r="G223" s="218"/>
      <c r="H223" s="218"/>
      <c r="I223" s="219"/>
      <c r="J223" s="234" t="s">
        <v>168</v>
      </c>
      <c r="K223" s="235"/>
      <c r="L223" s="86"/>
      <c r="M223" s="236" t="s">
        <v>169</v>
      </c>
      <c r="N223" s="236"/>
      <c r="O223" s="236"/>
      <c r="P223" s="236"/>
      <c r="Q223" s="237"/>
      <c r="R223" s="238"/>
      <c r="S223" s="238"/>
      <c r="T223" s="238"/>
      <c r="U223" s="238"/>
      <c r="V223" s="238"/>
      <c r="W223" s="238"/>
      <c r="X223" s="238"/>
      <c r="Y223" s="238"/>
      <c r="Z223" s="239"/>
      <c r="AA223" s="239"/>
      <c r="AB223" s="239"/>
      <c r="AC223" s="239"/>
      <c r="AD223" s="239"/>
      <c r="AE223" s="239"/>
      <c r="AF223" s="239"/>
      <c r="AG223" s="239"/>
      <c r="AH223" s="239"/>
      <c r="AI223" s="239"/>
      <c r="AJ223" s="239"/>
      <c r="AK223" s="239"/>
      <c r="AL223" s="240" t="str">
        <f t="shared" si="30"/>
        <v>小選挙区</v>
      </c>
      <c r="AM223" s="241"/>
      <c r="AN223" s="241"/>
      <c r="AO223" s="241"/>
      <c r="AP223" s="241"/>
      <c r="AQ223" s="242"/>
    </row>
    <row r="224" spans="1:43" ht="7.5" customHeight="1">
      <c r="B224" s="191"/>
      <c r="C224" s="118"/>
      <c r="D224" s="118"/>
      <c r="E224" s="118"/>
      <c r="F224" s="118"/>
      <c r="G224" s="118"/>
      <c r="H224" s="118"/>
      <c r="I224" s="192"/>
      <c r="J224" s="243" t="s">
        <v>170</v>
      </c>
      <c r="K224" s="244"/>
      <c r="L224" s="243" t="s">
        <v>170</v>
      </c>
      <c r="M224" s="245"/>
      <c r="N224" s="245"/>
      <c r="O224" s="245"/>
      <c r="P224" s="245"/>
      <c r="Q224" s="244"/>
      <c r="R224" s="214"/>
      <c r="S224" s="214"/>
      <c r="T224" s="214"/>
      <c r="U224" s="214"/>
      <c r="V224" s="214"/>
      <c r="W224" s="214"/>
      <c r="X224" s="214"/>
      <c r="Y224" s="214"/>
      <c r="Z224" s="162"/>
      <c r="AA224" s="162"/>
      <c r="AB224" s="162"/>
      <c r="AC224" s="162"/>
      <c r="AD224" s="162"/>
      <c r="AE224" s="162"/>
      <c r="AF224" s="162"/>
      <c r="AG224" s="162"/>
      <c r="AH224" s="162"/>
      <c r="AI224" s="162"/>
      <c r="AJ224" s="162"/>
      <c r="AK224" s="162"/>
      <c r="AL224" s="246" t="str">
        <f t="shared" si="31"/>
        <v>比例代表</v>
      </c>
      <c r="AM224" s="247"/>
      <c r="AN224" s="247"/>
      <c r="AO224" s="247"/>
      <c r="AP224" s="247"/>
      <c r="AQ224" s="248"/>
    </row>
    <row r="225" spans="1:43" ht="7.5" customHeight="1">
      <c r="B225" s="191"/>
      <c r="C225" s="118"/>
      <c r="D225" s="118"/>
      <c r="E225" s="118"/>
      <c r="F225" s="118"/>
      <c r="G225" s="118"/>
      <c r="H225" s="118"/>
      <c r="I225" s="192"/>
      <c r="J225" s="243"/>
      <c r="K225" s="244"/>
      <c r="L225" s="243"/>
      <c r="M225" s="245"/>
      <c r="N225" s="245"/>
      <c r="O225" s="245"/>
      <c r="P225" s="245"/>
      <c r="Q225" s="244"/>
      <c r="R225" s="214"/>
      <c r="S225" s="214"/>
      <c r="T225" s="214"/>
      <c r="U225" s="214"/>
      <c r="V225" s="214"/>
      <c r="W225" s="214"/>
      <c r="X225" s="214"/>
      <c r="Y225" s="214"/>
      <c r="Z225" s="162"/>
      <c r="AA225" s="162"/>
      <c r="AB225" s="162"/>
      <c r="AC225" s="162"/>
      <c r="AD225" s="162"/>
      <c r="AE225" s="162"/>
      <c r="AF225" s="162"/>
      <c r="AG225" s="162"/>
      <c r="AH225" s="162"/>
      <c r="AI225" s="162"/>
      <c r="AJ225" s="162"/>
      <c r="AK225" s="162"/>
      <c r="AL225" s="246"/>
      <c r="AM225" s="247"/>
      <c r="AN225" s="247"/>
      <c r="AO225" s="247"/>
      <c r="AP225" s="247"/>
      <c r="AQ225" s="248"/>
    </row>
    <row r="226" spans="1:43" ht="15" customHeight="1">
      <c r="A226" s="49">
        <v>47</v>
      </c>
      <c r="B226" s="193"/>
      <c r="C226" s="194"/>
      <c r="D226" s="194"/>
      <c r="E226" s="194"/>
      <c r="F226" s="194"/>
      <c r="G226" s="194"/>
      <c r="H226" s="194"/>
      <c r="I226" s="195"/>
      <c r="J226" s="256" t="s">
        <v>171</v>
      </c>
      <c r="K226" s="257"/>
      <c r="L226" s="87"/>
      <c r="M226" s="258" t="s">
        <v>172</v>
      </c>
      <c r="N226" s="258"/>
      <c r="O226" s="258"/>
      <c r="P226" s="258"/>
      <c r="Q226" s="259"/>
      <c r="R226" s="214"/>
      <c r="S226" s="214"/>
      <c r="T226" s="214"/>
      <c r="U226" s="214"/>
      <c r="V226" s="214"/>
      <c r="W226" s="214"/>
      <c r="X226" s="214"/>
      <c r="Y226" s="214"/>
      <c r="Z226" s="162"/>
      <c r="AA226" s="162"/>
      <c r="AB226" s="162"/>
      <c r="AC226" s="162"/>
      <c r="AD226" s="162"/>
      <c r="AE226" s="162"/>
      <c r="AF226" s="162"/>
      <c r="AG226" s="162"/>
      <c r="AH226" s="162"/>
      <c r="AI226" s="162"/>
      <c r="AJ226" s="162"/>
      <c r="AK226" s="162"/>
      <c r="AL226" s="260" t="str">
        <f t="shared" si="32"/>
        <v>国民審査</v>
      </c>
      <c r="AM226" s="261"/>
      <c r="AN226" s="261"/>
      <c r="AO226" s="261"/>
      <c r="AP226" s="261"/>
      <c r="AQ226" s="262"/>
    </row>
    <row r="227" spans="1:43" ht="15" customHeight="1">
      <c r="B227" s="217"/>
      <c r="C227" s="218"/>
      <c r="D227" s="218"/>
      <c r="E227" s="218"/>
      <c r="F227" s="218"/>
      <c r="G227" s="218"/>
      <c r="H227" s="218"/>
      <c r="I227" s="219"/>
      <c r="J227" s="234" t="s">
        <v>168</v>
      </c>
      <c r="K227" s="235"/>
      <c r="L227" s="86"/>
      <c r="M227" s="236" t="s">
        <v>169</v>
      </c>
      <c r="N227" s="236"/>
      <c r="O227" s="236"/>
      <c r="P227" s="236"/>
      <c r="Q227" s="237"/>
      <c r="R227" s="238"/>
      <c r="S227" s="238"/>
      <c r="T227" s="238"/>
      <c r="U227" s="238"/>
      <c r="V227" s="238"/>
      <c r="W227" s="238"/>
      <c r="X227" s="238"/>
      <c r="Y227" s="238"/>
      <c r="Z227" s="239"/>
      <c r="AA227" s="239"/>
      <c r="AB227" s="239"/>
      <c r="AC227" s="239"/>
      <c r="AD227" s="239"/>
      <c r="AE227" s="239"/>
      <c r="AF227" s="239"/>
      <c r="AG227" s="239"/>
      <c r="AH227" s="239"/>
      <c r="AI227" s="239"/>
      <c r="AJ227" s="239"/>
      <c r="AK227" s="239"/>
      <c r="AL227" s="240" t="str">
        <f t="shared" si="30"/>
        <v>小選挙区</v>
      </c>
      <c r="AM227" s="241"/>
      <c r="AN227" s="241"/>
      <c r="AO227" s="241"/>
      <c r="AP227" s="241"/>
      <c r="AQ227" s="242"/>
    </row>
    <row r="228" spans="1:43" ht="7.5" customHeight="1">
      <c r="B228" s="191"/>
      <c r="C228" s="118"/>
      <c r="D228" s="118"/>
      <c r="E228" s="118"/>
      <c r="F228" s="118"/>
      <c r="G228" s="118"/>
      <c r="H228" s="118"/>
      <c r="I228" s="192"/>
      <c r="J228" s="243" t="s">
        <v>170</v>
      </c>
      <c r="K228" s="244"/>
      <c r="L228" s="243" t="s">
        <v>170</v>
      </c>
      <c r="M228" s="245"/>
      <c r="N228" s="245"/>
      <c r="O228" s="245"/>
      <c r="P228" s="245"/>
      <c r="Q228" s="244"/>
      <c r="R228" s="214"/>
      <c r="S228" s="214"/>
      <c r="T228" s="214"/>
      <c r="U228" s="214"/>
      <c r="V228" s="214"/>
      <c r="W228" s="214"/>
      <c r="X228" s="214"/>
      <c r="Y228" s="214"/>
      <c r="Z228" s="162"/>
      <c r="AA228" s="162"/>
      <c r="AB228" s="162"/>
      <c r="AC228" s="162"/>
      <c r="AD228" s="162"/>
      <c r="AE228" s="162"/>
      <c r="AF228" s="162"/>
      <c r="AG228" s="162"/>
      <c r="AH228" s="162"/>
      <c r="AI228" s="162"/>
      <c r="AJ228" s="162"/>
      <c r="AK228" s="162"/>
      <c r="AL228" s="246" t="str">
        <f t="shared" si="31"/>
        <v>比例代表</v>
      </c>
      <c r="AM228" s="247"/>
      <c r="AN228" s="247"/>
      <c r="AO228" s="247"/>
      <c r="AP228" s="247"/>
      <c r="AQ228" s="248"/>
    </row>
    <row r="229" spans="1:43" ht="7.5" customHeight="1">
      <c r="B229" s="191"/>
      <c r="C229" s="118"/>
      <c r="D229" s="118"/>
      <c r="E229" s="118"/>
      <c r="F229" s="118"/>
      <c r="G229" s="118"/>
      <c r="H229" s="118"/>
      <c r="I229" s="192"/>
      <c r="J229" s="243"/>
      <c r="K229" s="244"/>
      <c r="L229" s="243"/>
      <c r="M229" s="245"/>
      <c r="N229" s="245"/>
      <c r="O229" s="245"/>
      <c r="P229" s="245"/>
      <c r="Q229" s="244"/>
      <c r="R229" s="214"/>
      <c r="S229" s="214"/>
      <c r="T229" s="214"/>
      <c r="U229" s="214"/>
      <c r="V229" s="214"/>
      <c r="W229" s="214"/>
      <c r="X229" s="214"/>
      <c r="Y229" s="214"/>
      <c r="Z229" s="162"/>
      <c r="AA229" s="162"/>
      <c r="AB229" s="162"/>
      <c r="AC229" s="162"/>
      <c r="AD229" s="162"/>
      <c r="AE229" s="162"/>
      <c r="AF229" s="162"/>
      <c r="AG229" s="162"/>
      <c r="AH229" s="162"/>
      <c r="AI229" s="162"/>
      <c r="AJ229" s="162"/>
      <c r="AK229" s="162"/>
      <c r="AL229" s="246"/>
      <c r="AM229" s="247"/>
      <c r="AN229" s="247"/>
      <c r="AO229" s="247"/>
      <c r="AP229" s="247"/>
      <c r="AQ229" s="248"/>
    </row>
    <row r="230" spans="1:43" ht="15" customHeight="1">
      <c r="A230" s="49">
        <v>48</v>
      </c>
      <c r="B230" s="193"/>
      <c r="C230" s="194"/>
      <c r="D230" s="194"/>
      <c r="E230" s="194"/>
      <c r="F230" s="194"/>
      <c r="G230" s="194"/>
      <c r="H230" s="194"/>
      <c r="I230" s="195"/>
      <c r="J230" s="256" t="s">
        <v>171</v>
      </c>
      <c r="K230" s="257"/>
      <c r="L230" s="87"/>
      <c r="M230" s="258" t="s">
        <v>172</v>
      </c>
      <c r="N230" s="258"/>
      <c r="O230" s="258"/>
      <c r="P230" s="258"/>
      <c r="Q230" s="259"/>
      <c r="R230" s="214"/>
      <c r="S230" s="214"/>
      <c r="T230" s="214"/>
      <c r="U230" s="214"/>
      <c r="V230" s="214"/>
      <c r="W230" s="214"/>
      <c r="X230" s="214"/>
      <c r="Y230" s="214"/>
      <c r="Z230" s="162"/>
      <c r="AA230" s="162"/>
      <c r="AB230" s="162"/>
      <c r="AC230" s="162"/>
      <c r="AD230" s="162"/>
      <c r="AE230" s="162"/>
      <c r="AF230" s="162"/>
      <c r="AG230" s="162"/>
      <c r="AH230" s="162"/>
      <c r="AI230" s="162"/>
      <c r="AJ230" s="162"/>
      <c r="AK230" s="162"/>
      <c r="AL230" s="260" t="str">
        <f t="shared" si="32"/>
        <v>国民審査</v>
      </c>
      <c r="AM230" s="261"/>
      <c r="AN230" s="261"/>
      <c r="AO230" s="261"/>
      <c r="AP230" s="261"/>
      <c r="AQ230" s="262"/>
    </row>
    <row r="231" spans="1:43" ht="15" customHeight="1">
      <c r="B231" s="217"/>
      <c r="C231" s="218"/>
      <c r="D231" s="218"/>
      <c r="E231" s="218"/>
      <c r="F231" s="218"/>
      <c r="G231" s="218"/>
      <c r="H231" s="218"/>
      <c r="I231" s="219"/>
      <c r="J231" s="234" t="s">
        <v>168</v>
      </c>
      <c r="K231" s="235"/>
      <c r="L231" s="86"/>
      <c r="M231" s="236" t="s">
        <v>169</v>
      </c>
      <c r="N231" s="236"/>
      <c r="O231" s="236"/>
      <c r="P231" s="236"/>
      <c r="Q231" s="237"/>
      <c r="R231" s="238"/>
      <c r="S231" s="238"/>
      <c r="T231" s="238"/>
      <c r="U231" s="238"/>
      <c r="V231" s="238"/>
      <c r="W231" s="238"/>
      <c r="X231" s="238"/>
      <c r="Y231" s="238"/>
      <c r="Z231" s="239"/>
      <c r="AA231" s="239"/>
      <c r="AB231" s="239"/>
      <c r="AC231" s="239"/>
      <c r="AD231" s="239"/>
      <c r="AE231" s="239"/>
      <c r="AF231" s="239"/>
      <c r="AG231" s="239"/>
      <c r="AH231" s="239"/>
      <c r="AI231" s="239"/>
      <c r="AJ231" s="239"/>
      <c r="AK231" s="239"/>
      <c r="AL231" s="240" t="str">
        <f t="shared" si="30"/>
        <v>小選挙区</v>
      </c>
      <c r="AM231" s="241"/>
      <c r="AN231" s="241"/>
      <c r="AO231" s="241"/>
      <c r="AP231" s="241"/>
      <c r="AQ231" s="242"/>
    </row>
    <row r="232" spans="1:43" ht="7.5" customHeight="1">
      <c r="B232" s="191"/>
      <c r="C232" s="118"/>
      <c r="D232" s="118"/>
      <c r="E232" s="118"/>
      <c r="F232" s="118"/>
      <c r="G232" s="118"/>
      <c r="H232" s="118"/>
      <c r="I232" s="192"/>
      <c r="J232" s="243" t="s">
        <v>170</v>
      </c>
      <c r="K232" s="244"/>
      <c r="L232" s="243" t="s">
        <v>170</v>
      </c>
      <c r="M232" s="245"/>
      <c r="N232" s="245"/>
      <c r="O232" s="245"/>
      <c r="P232" s="245"/>
      <c r="Q232" s="244"/>
      <c r="R232" s="214"/>
      <c r="S232" s="214"/>
      <c r="T232" s="214"/>
      <c r="U232" s="214"/>
      <c r="V232" s="214"/>
      <c r="W232" s="214"/>
      <c r="X232" s="214"/>
      <c r="Y232" s="214"/>
      <c r="Z232" s="162"/>
      <c r="AA232" s="162"/>
      <c r="AB232" s="162"/>
      <c r="AC232" s="162"/>
      <c r="AD232" s="162"/>
      <c r="AE232" s="162"/>
      <c r="AF232" s="162"/>
      <c r="AG232" s="162"/>
      <c r="AH232" s="162"/>
      <c r="AI232" s="162"/>
      <c r="AJ232" s="162"/>
      <c r="AK232" s="162"/>
      <c r="AL232" s="246" t="str">
        <f t="shared" si="31"/>
        <v>比例代表</v>
      </c>
      <c r="AM232" s="247"/>
      <c r="AN232" s="247"/>
      <c r="AO232" s="247"/>
      <c r="AP232" s="247"/>
      <c r="AQ232" s="248"/>
    </row>
    <row r="233" spans="1:43" ht="7.5" customHeight="1">
      <c r="B233" s="191"/>
      <c r="C233" s="118"/>
      <c r="D233" s="118"/>
      <c r="E233" s="118"/>
      <c r="F233" s="118"/>
      <c r="G233" s="118"/>
      <c r="H233" s="118"/>
      <c r="I233" s="192"/>
      <c r="J233" s="243"/>
      <c r="K233" s="244"/>
      <c r="L233" s="243"/>
      <c r="M233" s="245"/>
      <c r="N233" s="245"/>
      <c r="O233" s="245"/>
      <c r="P233" s="245"/>
      <c r="Q233" s="244"/>
      <c r="R233" s="214"/>
      <c r="S233" s="214"/>
      <c r="T233" s="214"/>
      <c r="U233" s="214"/>
      <c r="V233" s="214"/>
      <c r="W233" s="214"/>
      <c r="X233" s="214"/>
      <c r="Y233" s="214"/>
      <c r="Z233" s="162"/>
      <c r="AA233" s="162"/>
      <c r="AB233" s="162"/>
      <c r="AC233" s="162"/>
      <c r="AD233" s="162"/>
      <c r="AE233" s="162"/>
      <c r="AF233" s="162"/>
      <c r="AG233" s="162"/>
      <c r="AH233" s="162"/>
      <c r="AI233" s="162"/>
      <c r="AJ233" s="162"/>
      <c r="AK233" s="162"/>
      <c r="AL233" s="246"/>
      <c r="AM233" s="247"/>
      <c r="AN233" s="247"/>
      <c r="AO233" s="247"/>
      <c r="AP233" s="247"/>
      <c r="AQ233" s="248"/>
    </row>
    <row r="234" spans="1:43" ht="15" customHeight="1">
      <c r="A234" s="49">
        <v>49</v>
      </c>
      <c r="B234" s="193"/>
      <c r="C234" s="194"/>
      <c r="D234" s="194"/>
      <c r="E234" s="194"/>
      <c r="F234" s="194"/>
      <c r="G234" s="194"/>
      <c r="H234" s="194"/>
      <c r="I234" s="195"/>
      <c r="J234" s="256" t="s">
        <v>171</v>
      </c>
      <c r="K234" s="257"/>
      <c r="L234" s="87"/>
      <c r="M234" s="258" t="s">
        <v>172</v>
      </c>
      <c r="N234" s="258"/>
      <c r="O234" s="258"/>
      <c r="P234" s="258"/>
      <c r="Q234" s="259"/>
      <c r="R234" s="214"/>
      <c r="S234" s="214"/>
      <c r="T234" s="214"/>
      <c r="U234" s="214"/>
      <c r="V234" s="214"/>
      <c r="W234" s="214"/>
      <c r="X234" s="214"/>
      <c r="Y234" s="214"/>
      <c r="Z234" s="162"/>
      <c r="AA234" s="162"/>
      <c r="AB234" s="162"/>
      <c r="AC234" s="162"/>
      <c r="AD234" s="162"/>
      <c r="AE234" s="162"/>
      <c r="AF234" s="162"/>
      <c r="AG234" s="162"/>
      <c r="AH234" s="162"/>
      <c r="AI234" s="162"/>
      <c r="AJ234" s="162"/>
      <c r="AK234" s="162"/>
      <c r="AL234" s="260" t="str">
        <f t="shared" si="32"/>
        <v>国民審査</v>
      </c>
      <c r="AM234" s="261"/>
      <c r="AN234" s="261"/>
      <c r="AO234" s="261"/>
      <c r="AP234" s="261"/>
      <c r="AQ234" s="262"/>
    </row>
    <row r="235" spans="1:43" ht="15" customHeight="1">
      <c r="B235" s="217"/>
      <c r="C235" s="218"/>
      <c r="D235" s="218"/>
      <c r="E235" s="218"/>
      <c r="F235" s="218"/>
      <c r="G235" s="218"/>
      <c r="H235" s="218"/>
      <c r="I235" s="219"/>
      <c r="J235" s="234" t="s">
        <v>168</v>
      </c>
      <c r="K235" s="235"/>
      <c r="L235" s="86"/>
      <c r="M235" s="236" t="s">
        <v>169</v>
      </c>
      <c r="N235" s="236"/>
      <c r="O235" s="236"/>
      <c r="P235" s="236"/>
      <c r="Q235" s="237"/>
      <c r="R235" s="238"/>
      <c r="S235" s="238"/>
      <c r="T235" s="238"/>
      <c r="U235" s="238"/>
      <c r="V235" s="238"/>
      <c r="W235" s="238"/>
      <c r="X235" s="238"/>
      <c r="Y235" s="238"/>
      <c r="Z235" s="239"/>
      <c r="AA235" s="239"/>
      <c r="AB235" s="239"/>
      <c r="AC235" s="239"/>
      <c r="AD235" s="239"/>
      <c r="AE235" s="239"/>
      <c r="AF235" s="239"/>
      <c r="AG235" s="239"/>
      <c r="AH235" s="239"/>
      <c r="AI235" s="239"/>
      <c r="AJ235" s="239"/>
      <c r="AK235" s="239"/>
      <c r="AL235" s="240" t="str">
        <f t="shared" si="30"/>
        <v>小選挙区</v>
      </c>
      <c r="AM235" s="241"/>
      <c r="AN235" s="241"/>
      <c r="AO235" s="241"/>
      <c r="AP235" s="241"/>
      <c r="AQ235" s="242"/>
    </row>
    <row r="236" spans="1:43" ht="7.5" customHeight="1">
      <c r="B236" s="191"/>
      <c r="C236" s="118"/>
      <c r="D236" s="118"/>
      <c r="E236" s="118"/>
      <c r="F236" s="118"/>
      <c r="G236" s="118"/>
      <c r="H236" s="118"/>
      <c r="I236" s="192"/>
      <c r="J236" s="243" t="s">
        <v>170</v>
      </c>
      <c r="K236" s="244"/>
      <c r="L236" s="243" t="s">
        <v>170</v>
      </c>
      <c r="M236" s="245"/>
      <c r="N236" s="245"/>
      <c r="O236" s="245"/>
      <c r="P236" s="245"/>
      <c r="Q236" s="244"/>
      <c r="R236" s="214"/>
      <c r="S236" s="214"/>
      <c r="T236" s="214"/>
      <c r="U236" s="214"/>
      <c r="V236" s="214"/>
      <c r="W236" s="214"/>
      <c r="X236" s="214"/>
      <c r="Y236" s="214"/>
      <c r="Z236" s="162"/>
      <c r="AA236" s="162"/>
      <c r="AB236" s="162"/>
      <c r="AC236" s="162"/>
      <c r="AD236" s="162"/>
      <c r="AE236" s="162"/>
      <c r="AF236" s="162"/>
      <c r="AG236" s="162"/>
      <c r="AH236" s="162"/>
      <c r="AI236" s="162"/>
      <c r="AJ236" s="162"/>
      <c r="AK236" s="162"/>
      <c r="AL236" s="246" t="str">
        <f t="shared" si="31"/>
        <v>比例代表</v>
      </c>
      <c r="AM236" s="247"/>
      <c r="AN236" s="247"/>
      <c r="AO236" s="247"/>
      <c r="AP236" s="247"/>
      <c r="AQ236" s="248"/>
    </row>
    <row r="237" spans="1:43" ht="7.5" customHeight="1">
      <c r="B237" s="191"/>
      <c r="C237" s="118"/>
      <c r="D237" s="118"/>
      <c r="E237" s="118"/>
      <c r="F237" s="118"/>
      <c r="G237" s="118"/>
      <c r="H237" s="118"/>
      <c r="I237" s="192"/>
      <c r="J237" s="243"/>
      <c r="K237" s="244"/>
      <c r="L237" s="243"/>
      <c r="M237" s="245"/>
      <c r="N237" s="245"/>
      <c r="O237" s="245"/>
      <c r="P237" s="245"/>
      <c r="Q237" s="244"/>
      <c r="R237" s="214"/>
      <c r="S237" s="214"/>
      <c r="T237" s="214"/>
      <c r="U237" s="214"/>
      <c r="V237" s="214"/>
      <c r="W237" s="214"/>
      <c r="X237" s="214"/>
      <c r="Y237" s="214"/>
      <c r="Z237" s="162"/>
      <c r="AA237" s="162"/>
      <c r="AB237" s="162"/>
      <c r="AC237" s="162"/>
      <c r="AD237" s="162"/>
      <c r="AE237" s="162"/>
      <c r="AF237" s="162"/>
      <c r="AG237" s="162"/>
      <c r="AH237" s="162"/>
      <c r="AI237" s="162"/>
      <c r="AJ237" s="162"/>
      <c r="AK237" s="162"/>
      <c r="AL237" s="246"/>
      <c r="AM237" s="247"/>
      <c r="AN237" s="247"/>
      <c r="AO237" s="247"/>
      <c r="AP237" s="247"/>
      <c r="AQ237" s="248"/>
    </row>
    <row r="238" spans="1:43" ht="15" customHeight="1">
      <c r="A238" s="49">
        <v>50</v>
      </c>
      <c r="B238" s="193"/>
      <c r="C238" s="194"/>
      <c r="D238" s="194"/>
      <c r="E238" s="194"/>
      <c r="F238" s="194"/>
      <c r="G238" s="194"/>
      <c r="H238" s="194"/>
      <c r="I238" s="195"/>
      <c r="J238" s="256" t="s">
        <v>171</v>
      </c>
      <c r="K238" s="257"/>
      <c r="L238" s="87"/>
      <c r="M238" s="258" t="s">
        <v>172</v>
      </c>
      <c r="N238" s="258"/>
      <c r="O238" s="258"/>
      <c r="P238" s="258"/>
      <c r="Q238" s="259"/>
      <c r="R238" s="214"/>
      <c r="S238" s="214"/>
      <c r="T238" s="214"/>
      <c r="U238" s="214"/>
      <c r="V238" s="214"/>
      <c r="W238" s="214"/>
      <c r="X238" s="214"/>
      <c r="Y238" s="214"/>
      <c r="Z238" s="162"/>
      <c r="AA238" s="162"/>
      <c r="AB238" s="162"/>
      <c r="AC238" s="162"/>
      <c r="AD238" s="162"/>
      <c r="AE238" s="162"/>
      <c r="AF238" s="162"/>
      <c r="AG238" s="162"/>
      <c r="AH238" s="162"/>
      <c r="AI238" s="162"/>
      <c r="AJ238" s="162"/>
      <c r="AK238" s="162"/>
      <c r="AL238" s="260" t="str">
        <f t="shared" si="32"/>
        <v>国民審査</v>
      </c>
      <c r="AM238" s="261"/>
      <c r="AN238" s="261"/>
      <c r="AO238" s="261"/>
      <c r="AP238" s="261"/>
      <c r="AQ238" s="262"/>
    </row>
    <row r="239" spans="1:43" ht="15" customHeight="1">
      <c r="B239" s="217"/>
      <c r="C239" s="218"/>
      <c r="D239" s="218"/>
      <c r="E239" s="218"/>
      <c r="F239" s="218"/>
      <c r="G239" s="218"/>
      <c r="H239" s="218"/>
      <c r="I239" s="219"/>
      <c r="J239" s="234" t="s">
        <v>168</v>
      </c>
      <c r="K239" s="235"/>
      <c r="L239" s="86"/>
      <c r="M239" s="236" t="s">
        <v>169</v>
      </c>
      <c r="N239" s="236"/>
      <c r="O239" s="236"/>
      <c r="P239" s="236"/>
      <c r="Q239" s="237"/>
      <c r="R239" s="238"/>
      <c r="S239" s="238"/>
      <c r="T239" s="238"/>
      <c r="U239" s="238"/>
      <c r="V239" s="238"/>
      <c r="W239" s="238"/>
      <c r="X239" s="238"/>
      <c r="Y239" s="238"/>
      <c r="Z239" s="239"/>
      <c r="AA239" s="239"/>
      <c r="AB239" s="239"/>
      <c r="AC239" s="239"/>
      <c r="AD239" s="239"/>
      <c r="AE239" s="239"/>
      <c r="AF239" s="239"/>
      <c r="AG239" s="239"/>
      <c r="AH239" s="239"/>
      <c r="AI239" s="239"/>
      <c r="AJ239" s="239"/>
      <c r="AK239" s="239"/>
      <c r="AL239" s="240" t="str">
        <f t="shared" si="30"/>
        <v>小選挙区</v>
      </c>
      <c r="AM239" s="241"/>
      <c r="AN239" s="241"/>
      <c r="AO239" s="241"/>
      <c r="AP239" s="241"/>
      <c r="AQ239" s="242"/>
    </row>
    <row r="240" spans="1:43" ht="7.5" customHeight="1">
      <c r="B240" s="191"/>
      <c r="C240" s="118"/>
      <c r="D240" s="118"/>
      <c r="E240" s="118"/>
      <c r="F240" s="118"/>
      <c r="G240" s="118"/>
      <c r="H240" s="118"/>
      <c r="I240" s="192"/>
      <c r="J240" s="243" t="s">
        <v>170</v>
      </c>
      <c r="K240" s="244"/>
      <c r="L240" s="243" t="s">
        <v>170</v>
      </c>
      <c r="M240" s="245"/>
      <c r="N240" s="245"/>
      <c r="O240" s="245"/>
      <c r="P240" s="245"/>
      <c r="Q240" s="244"/>
      <c r="R240" s="214"/>
      <c r="S240" s="214"/>
      <c r="T240" s="214"/>
      <c r="U240" s="214"/>
      <c r="V240" s="214"/>
      <c r="W240" s="214"/>
      <c r="X240" s="214"/>
      <c r="Y240" s="214"/>
      <c r="Z240" s="162"/>
      <c r="AA240" s="162"/>
      <c r="AB240" s="162"/>
      <c r="AC240" s="162"/>
      <c r="AD240" s="162"/>
      <c r="AE240" s="162"/>
      <c r="AF240" s="162"/>
      <c r="AG240" s="162"/>
      <c r="AH240" s="162"/>
      <c r="AI240" s="162"/>
      <c r="AJ240" s="162"/>
      <c r="AK240" s="162"/>
      <c r="AL240" s="246" t="str">
        <f t="shared" si="31"/>
        <v>比例代表</v>
      </c>
      <c r="AM240" s="247"/>
      <c r="AN240" s="247"/>
      <c r="AO240" s="247"/>
      <c r="AP240" s="247"/>
      <c r="AQ240" s="248"/>
    </row>
    <row r="241" spans="1:43" ht="7.5" customHeight="1">
      <c r="B241" s="191"/>
      <c r="C241" s="118"/>
      <c r="D241" s="118"/>
      <c r="E241" s="118"/>
      <c r="F241" s="118"/>
      <c r="G241" s="118"/>
      <c r="H241" s="118"/>
      <c r="I241" s="192"/>
      <c r="J241" s="243"/>
      <c r="K241" s="244"/>
      <c r="L241" s="243"/>
      <c r="M241" s="245"/>
      <c r="N241" s="245"/>
      <c r="O241" s="245"/>
      <c r="P241" s="245"/>
      <c r="Q241" s="244"/>
      <c r="R241" s="214"/>
      <c r="S241" s="214"/>
      <c r="T241" s="214"/>
      <c r="U241" s="214"/>
      <c r="V241" s="214"/>
      <c r="W241" s="214"/>
      <c r="X241" s="214"/>
      <c r="Y241" s="214"/>
      <c r="Z241" s="162"/>
      <c r="AA241" s="162"/>
      <c r="AB241" s="162"/>
      <c r="AC241" s="162"/>
      <c r="AD241" s="162"/>
      <c r="AE241" s="162"/>
      <c r="AF241" s="162"/>
      <c r="AG241" s="162"/>
      <c r="AH241" s="162"/>
      <c r="AI241" s="162"/>
      <c r="AJ241" s="162"/>
      <c r="AK241" s="162"/>
      <c r="AL241" s="246"/>
      <c r="AM241" s="247"/>
      <c r="AN241" s="247"/>
      <c r="AO241" s="247"/>
      <c r="AP241" s="247"/>
      <c r="AQ241" s="248"/>
    </row>
    <row r="242" spans="1:43" ht="15" customHeight="1">
      <c r="A242" s="49">
        <v>51</v>
      </c>
      <c r="B242" s="193"/>
      <c r="C242" s="194"/>
      <c r="D242" s="194"/>
      <c r="E242" s="194"/>
      <c r="F242" s="194"/>
      <c r="G242" s="194"/>
      <c r="H242" s="194"/>
      <c r="I242" s="195"/>
      <c r="J242" s="256" t="s">
        <v>171</v>
      </c>
      <c r="K242" s="257"/>
      <c r="L242" s="87"/>
      <c r="M242" s="258" t="s">
        <v>172</v>
      </c>
      <c r="N242" s="258"/>
      <c r="O242" s="258"/>
      <c r="P242" s="258"/>
      <c r="Q242" s="259"/>
      <c r="R242" s="214"/>
      <c r="S242" s="214"/>
      <c r="T242" s="214"/>
      <c r="U242" s="214"/>
      <c r="V242" s="214"/>
      <c r="W242" s="214"/>
      <c r="X242" s="214"/>
      <c r="Y242" s="214"/>
      <c r="Z242" s="162"/>
      <c r="AA242" s="162"/>
      <c r="AB242" s="162"/>
      <c r="AC242" s="162"/>
      <c r="AD242" s="162"/>
      <c r="AE242" s="162"/>
      <c r="AF242" s="162"/>
      <c r="AG242" s="162"/>
      <c r="AH242" s="162"/>
      <c r="AI242" s="162"/>
      <c r="AJ242" s="162"/>
      <c r="AK242" s="162"/>
      <c r="AL242" s="260" t="str">
        <f t="shared" si="32"/>
        <v>国民審査</v>
      </c>
      <c r="AM242" s="261"/>
      <c r="AN242" s="261"/>
      <c r="AO242" s="261"/>
      <c r="AP242" s="261"/>
      <c r="AQ242" s="262"/>
    </row>
    <row r="243" spans="1:43" ht="15" customHeight="1">
      <c r="B243" s="217"/>
      <c r="C243" s="218"/>
      <c r="D243" s="218"/>
      <c r="E243" s="218"/>
      <c r="F243" s="218"/>
      <c r="G243" s="218"/>
      <c r="H243" s="218"/>
      <c r="I243" s="219"/>
      <c r="J243" s="234" t="s">
        <v>168</v>
      </c>
      <c r="K243" s="235"/>
      <c r="L243" s="86"/>
      <c r="M243" s="236" t="s">
        <v>169</v>
      </c>
      <c r="N243" s="236"/>
      <c r="O243" s="236"/>
      <c r="P243" s="236"/>
      <c r="Q243" s="237"/>
      <c r="R243" s="238"/>
      <c r="S243" s="238"/>
      <c r="T243" s="238"/>
      <c r="U243" s="238"/>
      <c r="V243" s="238"/>
      <c r="W243" s="238"/>
      <c r="X243" s="238"/>
      <c r="Y243" s="238"/>
      <c r="Z243" s="239"/>
      <c r="AA243" s="239"/>
      <c r="AB243" s="239"/>
      <c r="AC243" s="239"/>
      <c r="AD243" s="239"/>
      <c r="AE243" s="239"/>
      <c r="AF243" s="239"/>
      <c r="AG243" s="239"/>
      <c r="AH243" s="239"/>
      <c r="AI243" s="239"/>
      <c r="AJ243" s="239"/>
      <c r="AK243" s="239"/>
      <c r="AL243" s="240" t="str">
        <f t="shared" si="30"/>
        <v>小選挙区</v>
      </c>
      <c r="AM243" s="241"/>
      <c r="AN243" s="241"/>
      <c r="AO243" s="241"/>
      <c r="AP243" s="241"/>
      <c r="AQ243" s="242"/>
    </row>
    <row r="244" spans="1:43" ht="7.5" customHeight="1">
      <c r="B244" s="191"/>
      <c r="C244" s="118"/>
      <c r="D244" s="118"/>
      <c r="E244" s="118"/>
      <c r="F244" s="118"/>
      <c r="G244" s="118"/>
      <c r="H244" s="118"/>
      <c r="I244" s="192"/>
      <c r="J244" s="243" t="s">
        <v>170</v>
      </c>
      <c r="K244" s="244"/>
      <c r="L244" s="243" t="s">
        <v>170</v>
      </c>
      <c r="M244" s="245"/>
      <c r="N244" s="245"/>
      <c r="O244" s="245"/>
      <c r="P244" s="245"/>
      <c r="Q244" s="244"/>
      <c r="R244" s="214"/>
      <c r="S244" s="214"/>
      <c r="T244" s="214"/>
      <c r="U244" s="214"/>
      <c r="V244" s="214"/>
      <c r="W244" s="214"/>
      <c r="X244" s="214"/>
      <c r="Y244" s="214"/>
      <c r="Z244" s="162"/>
      <c r="AA244" s="162"/>
      <c r="AB244" s="162"/>
      <c r="AC244" s="162"/>
      <c r="AD244" s="162"/>
      <c r="AE244" s="162"/>
      <c r="AF244" s="162"/>
      <c r="AG244" s="162"/>
      <c r="AH244" s="162"/>
      <c r="AI244" s="162"/>
      <c r="AJ244" s="162"/>
      <c r="AK244" s="162"/>
      <c r="AL244" s="246" t="str">
        <f t="shared" si="31"/>
        <v>比例代表</v>
      </c>
      <c r="AM244" s="247"/>
      <c r="AN244" s="247"/>
      <c r="AO244" s="247"/>
      <c r="AP244" s="247"/>
      <c r="AQ244" s="248"/>
    </row>
    <row r="245" spans="1:43" ht="7.5" customHeight="1">
      <c r="B245" s="191"/>
      <c r="C245" s="118"/>
      <c r="D245" s="118"/>
      <c r="E245" s="118"/>
      <c r="F245" s="118"/>
      <c r="G245" s="118"/>
      <c r="H245" s="118"/>
      <c r="I245" s="192"/>
      <c r="J245" s="243"/>
      <c r="K245" s="244"/>
      <c r="L245" s="243"/>
      <c r="M245" s="245"/>
      <c r="N245" s="245"/>
      <c r="O245" s="245"/>
      <c r="P245" s="245"/>
      <c r="Q245" s="244"/>
      <c r="R245" s="214"/>
      <c r="S245" s="214"/>
      <c r="T245" s="214"/>
      <c r="U245" s="214"/>
      <c r="V245" s="214"/>
      <c r="W245" s="214"/>
      <c r="X245" s="214"/>
      <c r="Y245" s="214"/>
      <c r="Z245" s="162"/>
      <c r="AA245" s="162"/>
      <c r="AB245" s="162"/>
      <c r="AC245" s="162"/>
      <c r="AD245" s="162"/>
      <c r="AE245" s="162"/>
      <c r="AF245" s="162"/>
      <c r="AG245" s="162"/>
      <c r="AH245" s="162"/>
      <c r="AI245" s="162"/>
      <c r="AJ245" s="162"/>
      <c r="AK245" s="162"/>
      <c r="AL245" s="246"/>
      <c r="AM245" s="247"/>
      <c r="AN245" s="247"/>
      <c r="AO245" s="247"/>
      <c r="AP245" s="247"/>
      <c r="AQ245" s="248"/>
    </row>
    <row r="246" spans="1:43" ht="15" customHeight="1">
      <c r="A246" s="49">
        <v>52</v>
      </c>
      <c r="B246" s="193"/>
      <c r="C246" s="194"/>
      <c r="D246" s="194"/>
      <c r="E246" s="194"/>
      <c r="F246" s="194"/>
      <c r="G246" s="194"/>
      <c r="H246" s="194"/>
      <c r="I246" s="195"/>
      <c r="J246" s="256" t="s">
        <v>171</v>
      </c>
      <c r="K246" s="257"/>
      <c r="L246" s="87"/>
      <c r="M246" s="258" t="s">
        <v>172</v>
      </c>
      <c r="N246" s="258"/>
      <c r="O246" s="258"/>
      <c r="P246" s="258"/>
      <c r="Q246" s="259"/>
      <c r="R246" s="214"/>
      <c r="S246" s="214"/>
      <c r="T246" s="214"/>
      <c r="U246" s="214"/>
      <c r="V246" s="214"/>
      <c r="W246" s="214"/>
      <c r="X246" s="214"/>
      <c r="Y246" s="214"/>
      <c r="Z246" s="162"/>
      <c r="AA246" s="162"/>
      <c r="AB246" s="162"/>
      <c r="AC246" s="162"/>
      <c r="AD246" s="162"/>
      <c r="AE246" s="162"/>
      <c r="AF246" s="162"/>
      <c r="AG246" s="162"/>
      <c r="AH246" s="162"/>
      <c r="AI246" s="162"/>
      <c r="AJ246" s="162"/>
      <c r="AK246" s="162"/>
      <c r="AL246" s="260" t="str">
        <f t="shared" si="32"/>
        <v>国民審査</v>
      </c>
      <c r="AM246" s="261"/>
      <c r="AN246" s="261"/>
      <c r="AO246" s="261"/>
      <c r="AP246" s="261"/>
      <c r="AQ246" s="262"/>
    </row>
    <row r="247" spans="1:43" ht="15" customHeight="1">
      <c r="B247" s="217"/>
      <c r="C247" s="218"/>
      <c r="D247" s="218"/>
      <c r="E247" s="218"/>
      <c r="F247" s="218"/>
      <c r="G247" s="218"/>
      <c r="H247" s="218"/>
      <c r="I247" s="219"/>
      <c r="J247" s="234" t="s">
        <v>168</v>
      </c>
      <c r="K247" s="235"/>
      <c r="L247" s="86"/>
      <c r="M247" s="236" t="s">
        <v>169</v>
      </c>
      <c r="N247" s="236"/>
      <c r="O247" s="236"/>
      <c r="P247" s="236"/>
      <c r="Q247" s="237"/>
      <c r="R247" s="238"/>
      <c r="S247" s="238"/>
      <c r="T247" s="238"/>
      <c r="U247" s="238"/>
      <c r="V247" s="238"/>
      <c r="W247" s="238"/>
      <c r="X247" s="238"/>
      <c r="Y247" s="238"/>
      <c r="Z247" s="239"/>
      <c r="AA247" s="239"/>
      <c r="AB247" s="239"/>
      <c r="AC247" s="239"/>
      <c r="AD247" s="239"/>
      <c r="AE247" s="239"/>
      <c r="AF247" s="239"/>
      <c r="AG247" s="239"/>
      <c r="AH247" s="239"/>
      <c r="AI247" s="239"/>
      <c r="AJ247" s="239"/>
      <c r="AK247" s="239"/>
      <c r="AL247" s="240" t="str">
        <f t="shared" si="30"/>
        <v>小選挙区</v>
      </c>
      <c r="AM247" s="241"/>
      <c r="AN247" s="241"/>
      <c r="AO247" s="241"/>
      <c r="AP247" s="241"/>
      <c r="AQ247" s="242"/>
    </row>
    <row r="248" spans="1:43" ht="7.5" customHeight="1">
      <c r="B248" s="191"/>
      <c r="C248" s="118"/>
      <c r="D248" s="118"/>
      <c r="E248" s="118"/>
      <c r="F248" s="118"/>
      <c r="G248" s="118"/>
      <c r="H248" s="118"/>
      <c r="I248" s="192"/>
      <c r="J248" s="243" t="s">
        <v>170</v>
      </c>
      <c r="K248" s="244"/>
      <c r="L248" s="243" t="s">
        <v>170</v>
      </c>
      <c r="M248" s="245"/>
      <c r="N248" s="245"/>
      <c r="O248" s="245"/>
      <c r="P248" s="245"/>
      <c r="Q248" s="244"/>
      <c r="R248" s="214"/>
      <c r="S248" s="214"/>
      <c r="T248" s="214"/>
      <c r="U248" s="214"/>
      <c r="V248" s="214"/>
      <c r="W248" s="214"/>
      <c r="X248" s="214"/>
      <c r="Y248" s="214"/>
      <c r="Z248" s="162"/>
      <c r="AA248" s="162"/>
      <c r="AB248" s="162"/>
      <c r="AC248" s="162"/>
      <c r="AD248" s="162"/>
      <c r="AE248" s="162"/>
      <c r="AF248" s="162"/>
      <c r="AG248" s="162"/>
      <c r="AH248" s="162"/>
      <c r="AI248" s="162"/>
      <c r="AJ248" s="162"/>
      <c r="AK248" s="162"/>
      <c r="AL248" s="246" t="str">
        <f t="shared" si="31"/>
        <v>比例代表</v>
      </c>
      <c r="AM248" s="247"/>
      <c r="AN248" s="247"/>
      <c r="AO248" s="247"/>
      <c r="AP248" s="247"/>
      <c r="AQ248" s="248"/>
    </row>
    <row r="249" spans="1:43" ht="7.5" customHeight="1">
      <c r="B249" s="191"/>
      <c r="C249" s="118"/>
      <c r="D249" s="118"/>
      <c r="E249" s="118"/>
      <c r="F249" s="118"/>
      <c r="G249" s="118"/>
      <c r="H249" s="118"/>
      <c r="I249" s="192"/>
      <c r="J249" s="243"/>
      <c r="K249" s="244"/>
      <c r="L249" s="243"/>
      <c r="M249" s="245"/>
      <c r="N249" s="245"/>
      <c r="O249" s="245"/>
      <c r="P249" s="245"/>
      <c r="Q249" s="244"/>
      <c r="R249" s="214"/>
      <c r="S249" s="214"/>
      <c r="T249" s="214"/>
      <c r="U249" s="214"/>
      <c r="V249" s="214"/>
      <c r="W249" s="214"/>
      <c r="X249" s="214"/>
      <c r="Y249" s="214"/>
      <c r="Z249" s="162"/>
      <c r="AA249" s="162"/>
      <c r="AB249" s="162"/>
      <c r="AC249" s="162"/>
      <c r="AD249" s="162"/>
      <c r="AE249" s="162"/>
      <c r="AF249" s="162"/>
      <c r="AG249" s="162"/>
      <c r="AH249" s="162"/>
      <c r="AI249" s="162"/>
      <c r="AJ249" s="162"/>
      <c r="AK249" s="162"/>
      <c r="AL249" s="246"/>
      <c r="AM249" s="247"/>
      <c r="AN249" s="247"/>
      <c r="AO249" s="247"/>
      <c r="AP249" s="247"/>
      <c r="AQ249" s="248"/>
    </row>
    <row r="250" spans="1:43" ht="15" customHeight="1">
      <c r="A250" s="49">
        <v>53</v>
      </c>
      <c r="B250" s="193"/>
      <c r="C250" s="194"/>
      <c r="D250" s="194"/>
      <c r="E250" s="194"/>
      <c r="F250" s="194"/>
      <c r="G250" s="194"/>
      <c r="H250" s="194"/>
      <c r="I250" s="195"/>
      <c r="J250" s="256" t="s">
        <v>171</v>
      </c>
      <c r="K250" s="257"/>
      <c r="L250" s="87"/>
      <c r="M250" s="258" t="s">
        <v>172</v>
      </c>
      <c r="N250" s="258"/>
      <c r="O250" s="258"/>
      <c r="P250" s="258"/>
      <c r="Q250" s="259"/>
      <c r="R250" s="214"/>
      <c r="S250" s="214"/>
      <c r="T250" s="214"/>
      <c r="U250" s="214"/>
      <c r="V250" s="214"/>
      <c r="W250" s="214"/>
      <c r="X250" s="214"/>
      <c r="Y250" s="214"/>
      <c r="Z250" s="162"/>
      <c r="AA250" s="162"/>
      <c r="AB250" s="162"/>
      <c r="AC250" s="162"/>
      <c r="AD250" s="162"/>
      <c r="AE250" s="162"/>
      <c r="AF250" s="162"/>
      <c r="AG250" s="162"/>
      <c r="AH250" s="162"/>
      <c r="AI250" s="162"/>
      <c r="AJ250" s="162"/>
      <c r="AK250" s="162"/>
      <c r="AL250" s="260" t="str">
        <f t="shared" si="32"/>
        <v>国民審査</v>
      </c>
      <c r="AM250" s="261"/>
      <c r="AN250" s="261"/>
      <c r="AO250" s="261"/>
      <c r="AP250" s="261"/>
      <c r="AQ250" s="262"/>
    </row>
    <row r="251" spans="1:43" ht="15" customHeight="1">
      <c r="B251" s="217"/>
      <c r="C251" s="218"/>
      <c r="D251" s="218"/>
      <c r="E251" s="218"/>
      <c r="F251" s="218"/>
      <c r="G251" s="218"/>
      <c r="H251" s="218"/>
      <c r="I251" s="219"/>
      <c r="J251" s="234" t="s">
        <v>168</v>
      </c>
      <c r="K251" s="235"/>
      <c r="L251" s="86"/>
      <c r="M251" s="236" t="s">
        <v>169</v>
      </c>
      <c r="N251" s="236"/>
      <c r="O251" s="236"/>
      <c r="P251" s="236"/>
      <c r="Q251" s="237"/>
      <c r="R251" s="238"/>
      <c r="S251" s="238"/>
      <c r="T251" s="238"/>
      <c r="U251" s="238"/>
      <c r="V251" s="238"/>
      <c r="W251" s="238"/>
      <c r="X251" s="238"/>
      <c r="Y251" s="238"/>
      <c r="Z251" s="239"/>
      <c r="AA251" s="239"/>
      <c r="AB251" s="239"/>
      <c r="AC251" s="239"/>
      <c r="AD251" s="239"/>
      <c r="AE251" s="239"/>
      <c r="AF251" s="239"/>
      <c r="AG251" s="239"/>
      <c r="AH251" s="239"/>
      <c r="AI251" s="239"/>
      <c r="AJ251" s="239"/>
      <c r="AK251" s="239"/>
      <c r="AL251" s="240" t="str">
        <f t="shared" si="30"/>
        <v>小選挙区</v>
      </c>
      <c r="AM251" s="241"/>
      <c r="AN251" s="241"/>
      <c r="AO251" s="241"/>
      <c r="AP251" s="241"/>
      <c r="AQ251" s="242"/>
    </row>
    <row r="252" spans="1:43" ht="7.5" customHeight="1">
      <c r="B252" s="191"/>
      <c r="C252" s="118"/>
      <c r="D252" s="118"/>
      <c r="E252" s="118"/>
      <c r="F252" s="118"/>
      <c r="G252" s="118"/>
      <c r="H252" s="118"/>
      <c r="I252" s="192"/>
      <c r="J252" s="243" t="s">
        <v>170</v>
      </c>
      <c r="K252" s="244"/>
      <c r="L252" s="243" t="s">
        <v>170</v>
      </c>
      <c r="M252" s="245"/>
      <c r="N252" s="245"/>
      <c r="O252" s="245"/>
      <c r="P252" s="245"/>
      <c r="Q252" s="244"/>
      <c r="R252" s="214"/>
      <c r="S252" s="214"/>
      <c r="T252" s="214"/>
      <c r="U252" s="214"/>
      <c r="V252" s="214"/>
      <c r="W252" s="214"/>
      <c r="X252" s="214"/>
      <c r="Y252" s="214"/>
      <c r="Z252" s="162"/>
      <c r="AA252" s="162"/>
      <c r="AB252" s="162"/>
      <c r="AC252" s="162"/>
      <c r="AD252" s="162"/>
      <c r="AE252" s="162"/>
      <c r="AF252" s="162"/>
      <c r="AG252" s="162"/>
      <c r="AH252" s="162"/>
      <c r="AI252" s="162"/>
      <c r="AJ252" s="162"/>
      <c r="AK252" s="162"/>
      <c r="AL252" s="246" t="str">
        <f t="shared" si="31"/>
        <v>比例代表</v>
      </c>
      <c r="AM252" s="247"/>
      <c r="AN252" s="247"/>
      <c r="AO252" s="247"/>
      <c r="AP252" s="247"/>
      <c r="AQ252" s="248"/>
    </row>
    <row r="253" spans="1:43" ht="7.5" customHeight="1">
      <c r="B253" s="191"/>
      <c r="C253" s="118"/>
      <c r="D253" s="118"/>
      <c r="E253" s="118"/>
      <c r="F253" s="118"/>
      <c r="G253" s="118"/>
      <c r="H253" s="118"/>
      <c r="I253" s="192"/>
      <c r="J253" s="243"/>
      <c r="K253" s="244"/>
      <c r="L253" s="243"/>
      <c r="M253" s="245"/>
      <c r="N253" s="245"/>
      <c r="O253" s="245"/>
      <c r="P253" s="245"/>
      <c r="Q253" s="244"/>
      <c r="R253" s="214"/>
      <c r="S253" s="214"/>
      <c r="T253" s="214"/>
      <c r="U253" s="214"/>
      <c r="V253" s="214"/>
      <c r="W253" s="214"/>
      <c r="X253" s="214"/>
      <c r="Y253" s="214"/>
      <c r="Z253" s="162"/>
      <c r="AA253" s="162"/>
      <c r="AB253" s="162"/>
      <c r="AC253" s="162"/>
      <c r="AD253" s="162"/>
      <c r="AE253" s="162"/>
      <c r="AF253" s="162"/>
      <c r="AG253" s="162"/>
      <c r="AH253" s="162"/>
      <c r="AI253" s="162"/>
      <c r="AJ253" s="162"/>
      <c r="AK253" s="162"/>
      <c r="AL253" s="246"/>
      <c r="AM253" s="247"/>
      <c r="AN253" s="247"/>
      <c r="AO253" s="247"/>
      <c r="AP253" s="247"/>
      <c r="AQ253" s="248"/>
    </row>
    <row r="254" spans="1:43" ht="15" customHeight="1">
      <c r="A254" s="49">
        <v>54</v>
      </c>
      <c r="B254" s="193"/>
      <c r="C254" s="194"/>
      <c r="D254" s="194"/>
      <c r="E254" s="194"/>
      <c r="F254" s="194"/>
      <c r="G254" s="194"/>
      <c r="H254" s="194"/>
      <c r="I254" s="195"/>
      <c r="J254" s="256" t="s">
        <v>171</v>
      </c>
      <c r="K254" s="257"/>
      <c r="L254" s="87"/>
      <c r="M254" s="258" t="s">
        <v>172</v>
      </c>
      <c r="N254" s="258"/>
      <c r="O254" s="258"/>
      <c r="P254" s="258"/>
      <c r="Q254" s="259"/>
      <c r="R254" s="214"/>
      <c r="S254" s="214"/>
      <c r="T254" s="214"/>
      <c r="U254" s="214"/>
      <c r="V254" s="214"/>
      <c r="W254" s="214"/>
      <c r="X254" s="214"/>
      <c r="Y254" s="214"/>
      <c r="Z254" s="162"/>
      <c r="AA254" s="162"/>
      <c r="AB254" s="162"/>
      <c r="AC254" s="162"/>
      <c r="AD254" s="162"/>
      <c r="AE254" s="162"/>
      <c r="AF254" s="162"/>
      <c r="AG254" s="162"/>
      <c r="AH254" s="162"/>
      <c r="AI254" s="162"/>
      <c r="AJ254" s="162"/>
      <c r="AK254" s="162"/>
      <c r="AL254" s="260" t="str">
        <f t="shared" si="32"/>
        <v>国民審査</v>
      </c>
      <c r="AM254" s="261"/>
      <c r="AN254" s="261"/>
      <c r="AO254" s="261"/>
      <c r="AP254" s="261"/>
      <c r="AQ254" s="262"/>
    </row>
    <row r="255" spans="1:43" ht="15" customHeight="1">
      <c r="B255" s="217"/>
      <c r="C255" s="218"/>
      <c r="D255" s="218"/>
      <c r="E255" s="218"/>
      <c r="F255" s="218"/>
      <c r="G255" s="218"/>
      <c r="H255" s="218"/>
      <c r="I255" s="219"/>
      <c r="J255" s="234" t="s">
        <v>168</v>
      </c>
      <c r="K255" s="235"/>
      <c r="L255" s="86"/>
      <c r="M255" s="236" t="s">
        <v>169</v>
      </c>
      <c r="N255" s="236"/>
      <c r="O255" s="236"/>
      <c r="P255" s="236"/>
      <c r="Q255" s="237"/>
      <c r="R255" s="214"/>
      <c r="S255" s="214"/>
      <c r="T255" s="214"/>
      <c r="U255" s="214"/>
      <c r="V255" s="214"/>
      <c r="W255" s="214"/>
      <c r="X255" s="214"/>
      <c r="Y255" s="214"/>
      <c r="Z255" s="162"/>
      <c r="AA255" s="162"/>
      <c r="AB255" s="162"/>
      <c r="AC255" s="162"/>
      <c r="AD255" s="162"/>
      <c r="AE255" s="162"/>
      <c r="AF255" s="162"/>
      <c r="AG255" s="162"/>
      <c r="AH255" s="162"/>
      <c r="AI255" s="162"/>
      <c r="AJ255" s="162"/>
      <c r="AK255" s="162"/>
      <c r="AL255" s="240" t="str">
        <f t="shared" si="30"/>
        <v>小選挙区</v>
      </c>
      <c r="AM255" s="241"/>
      <c r="AN255" s="241"/>
      <c r="AO255" s="241"/>
      <c r="AP255" s="241"/>
      <c r="AQ255" s="242"/>
    </row>
    <row r="256" spans="1:43" ht="7.5" customHeight="1">
      <c r="B256" s="191"/>
      <c r="C256" s="118"/>
      <c r="D256" s="118"/>
      <c r="E256" s="118"/>
      <c r="F256" s="118"/>
      <c r="G256" s="118"/>
      <c r="H256" s="118"/>
      <c r="I256" s="192"/>
      <c r="J256" s="243" t="s">
        <v>170</v>
      </c>
      <c r="K256" s="244"/>
      <c r="L256" s="243" t="s">
        <v>170</v>
      </c>
      <c r="M256" s="245"/>
      <c r="N256" s="245"/>
      <c r="O256" s="245"/>
      <c r="P256" s="245"/>
      <c r="Q256" s="244"/>
      <c r="R256" s="214"/>
      <c r="S256" s="214"/>
      <c r="T256" s="214"/>
      <c r="U256" s="214"/>
      <c r="V256" s="214"/>
      <c r="W256" s="214"/>
      <c r="X256" s="214"/>
      <c r="Y256" s="214"/>
      <c r="Z256" s="162"/>
      <c r="AA256" s="162"/>
      <c r="AB256" s="162"/>
      <c r="AC256" s="162"/>
      <c r="AD256" s="162"/>
      <c r="AE256" s="162"/>
      <c r="AF256" s="162"/>
      <c r="AG256" s="162"/>
      <c r="AH256" s="162"/>
      <c r="AI256" s="162"/>
      <c r="AJ256" s="162"/>
      <c r="AK256" s="162"/>
      <c r="AL256" s="246" t="str">
        <f t="shared" si="31"/>
        <v>比例代表</v>
      </c>
      <c r="AM256" s="247"/>
      <c r="AN256" s="247"/>
      <c r="AO256" s="247"/>
      <c r="AP256" s="247"/>
      <c r="AQ256" s="248"/>
    </row>
    <row r="257" spans="1:43" ht="7.5" customHeight="1">
      <c r="B257" s="191"/>
      <c r="C257" s="118"/>
      <c r="D257" s="118"/>
      <c r="E257" s="118"/>
      <c r="F257" s="118"/>
      <c r="G257" s="118"/>
      <c r="H257" s="118"/>
      <c r="I257" s="192"/>
      <c r="J257" s="243"/>
      <c r="K257" s="244"/>
      <c r="L257" s="243"/>
      <c r="M257" s="245"/>
      <c r="N257" s="245"/>
      <c r="O257" s="245"/>
      <c r="P257" s="245"/>
      <c r="Q257" s="244"/>
      <c r="R257" s="214"/>
      <c r="S257" s="214"/>
      <c r="T257" s="214"/>
      <c r="U257" s="214"/>
      <c r="V257" s="214"/>
      <c r="W257" s="214"/>
      <c r="X257" s="214"/>
      <c r="Y257" s="214"/>
      <c r="Z257" s="162"/>
      <c r="AA257" s="162"/>
      <c r="AB257" s="162"/>
      <c r="AC257" s="162"/>
      <c r="AD257" s="162"/>
      <c r="AE257" s="162"/>
      <c r="AF257" s="162"/>
      <c r="AG257" s="162"/>
      <c r="AH257" s="162"/>
      <c r="AI257" s="162"/>
      <c r="AJ257" s="162"/>
      <c r="AK257" s="162"/>
      <c r="AL257" s="246"/>
      <c r="AM257" s="247"/>
      <c r="AN257" s="247"/>
      <c r="AO257" s="247"/>
      <c r="AP257" s="247"/>
      <c r="AQ257" s="248"/>
    </row>
    <row r="258" spans="1:43" ht="15" customHeight="1" thickBot="1">
      <c r="A258" s="49">
        <v>55</v>
      </c>
      <c r="B258" s="220"/>
      <c r="C258" s="221"/>
      <c r="D258" s="221"/>
      <c r="E258" s="221"/>
      <c r="F258" s="221"/>
      <c r="G258" s="221"/>
      <c r="H258" s="221"/>
      <c r="I258" s="222"/>
      <c r="J258" s="249" t="s">
        <v>171</v>
      </c>
      <c r="K258" s="250"/>
      <c r="L258" s="88"/>
      <c r="M258" s="251" t="s">
        <v>172</v>
      </c>
      <c r="N258" s="251"/>
      <c r="O258" s="251"/>
      <c r="P258" s="251"/>
      <c r="Q258" s="252"/>
      <c r="R258" s="226"/>
      <c r="S258" s="226"/>
      <c r="T258" s="226"/>
      <c r="U258" s="226"/>
      <c r="V258" s="226"/>
      <c r="W258" s="226"/>
      <c r="X258" s="226"/>
      <c r="Y258" s="226"/>
      <c r="Z258" s="164"/>
      <c r="AA258" s="164"/>
      <c r="AB258" s="164"/>
      <c r="AC258" s="164"/>
      <c r="AD258" s="164"/>
      <c r="AE258" s="164"/>
      <c r="AF258" s="164"/>
      <c r="AG258" s="164"/>
      <c r="AH258" s="164"/>
      <c r="AI258" s="164"/>
      <c r="AJ258" s="164"/>
      <c r="AK258" s="164"/>
      <c r="AL258" s="253" t="str">
        <f t="shared" si="32"/>
        <v>国民審査</v>
      </c>
      <c r="AM258" s="254"/>
      <c r="AN258" s="254"/>
      <c r="AO258" s="254"/>
      <c r="AP258" s="254"/>
      <c r="AQ258" s="255"/>
    </row>
    <row r="259" spans="1:43">
      <c r="C259" s="25" t="s">
        <v>173</v>
      </c>
      <c r="H259" s="25" t="s">
        <v>174</v>
      </c>
    </row>
    <row r="260" spans="1:43">
      <c r="H260" s="25" t="s">
        <v>175</v>
      </c>
    </row>
  </sheetData>
  <sheetProtection password="C7F1" sheet="1" formatCells="0" selectLockedCells="1"/>
  <mergeCells count="932">
    <mergeCell ref="B1:AQ1"/>
    <mergeCell ref="B3:G3"/>
    <mergeCell ref="AA6:AQ7"/>
    <mergeCell ref="R10:AF12"/>
    <mergeCell ref="AP13:AQ13"/>
    <mergeCell ref="B15:I17"/>
    <mergeCell ref="J15:K17"/>
    <mergeCell ref="L15:Q17"/>
    <mergeCell ref="R15:Y17"/>
    <mergeCell ref="Z15:AE16"/>
    <mergeCell ref="AF15:AK16"/>
    <mergeCell ref="AL15:AQ17"/>
    <mergeCell ref="Z17:AB17"/>
    <mergeCell ref="AC17:AE17"/>
    <mergeCell ref="AF17:AH17"/>
    <mergeCell ref="AI17:AK17"/>
    <mergeCell ref="B18:I21"/>
    <mergeCell ref="J18:K18"/>
    <mergeCell ref="M18:Q18"/>
    <mergeCell ref="R18:Y19"/>
    <mergeCell ref="Z18:AB21"/>
    <mergeCell ref="AC18:AE21"/>
    <mergeCell ref="AF18:AH21"/>
    <mergeCell ref="AI18:AK21"/>
    <mergeCell ref="B22:I25"/>
    <mergeCell ref="J22:K22"/>
    <mergeCell ref="M22:Q22"/>
    <mergeCell ref="R22:Y23"/>
    <mergeCell ref="Z22:AB25"/>
    <mergeCell ref="AC22:AE25"/>
    <mergeCell ref="AL18:AQ18"/>
    <mergeCell ref="J19:K20"/>
    <mergeCell ref="L19:Q20"/>
    <mergeCell ref="AL19:AQ20"/>
    <mergeCell ref="R20:Y21"/>
    <mergeCell ref="J21:K21"/>
    <mergeCell ref="M21:Q21"/>
    <mergeCell ref="AL21:AQ21"/>
    <mergeCell ref="AF22:AH25"/>
    <mergeCell ref="AI22:AK25"/>
    <mergeCell ref="AL22:AQ22"/>
    <mergeCell ref="J23:K24"/>
    <mergeCell ref="L23:Q24"/>
    <mergeCell ref="AL23:AQ24"/>
    <mergeCell ref="R24:Y25"/>
    <mergeCell ref="J25:K25"/>
    <mergeCell ref="M25:Q25"/>
    <mergeCell ref="AL25:AQ25"/>
    <mergeCell ref="B30:I33"/>
    <mergeCell ref="J30:K30"/>
    <mergeCell ref="M30:Q30"/>
    <mergeCell ref="R30:Y31"/>
    <mergeCell ref="Z30:AB33"/>
    <mergeCell ref="AC30:AE33"/>
    <mergeCell ref="AF26:AH29"/>
    <mergeCell ref="AI26:AK29"/>
    <mergeCell ref="AL26:AQ26"/>
    <mergeCell ref="J27:K28"/>
    <mergeCell ref="L27:Q28"/>
    <mergeCell ref="AL27:AQ28"/>
    <mergeCell ref="R28:Y29"/>
    <mergeCell ref="J29:K29"/>
    <mergeCell ref="M29:Q29"/>
    <mergeCell ref="AL29:AQ29"/>
    <mergeCell ref="B26:I29"/>
    <mergeCell ref="J26:K26"/>
    <mergeCell ref="M26:Q26"/>
    <mergeCell ref="R26:Y27"/>
    <mergeCell ref="Z26:AB29"/>
    <mergeCell ref="AC26:AE29"/>
    <mergeCell ref="AF30:AH33"/>
    <mergeCell ref="AI30:AK33"/>
    <mergeCell ref="AL30:AQ30"/>
    <mergeCell ref="J31:K32"/>
    <mergeCell ref="L31:Q32"/>
    <mergeCell ref="AL31:AQ32"/>
    <mergeCell ref="R32:Y33"/>
    <mergeCell ref="J33:K33"/>
    <mergeCell ref="M33:Q33"/>
    <mergeCell ref="AL33:AQ33"/>
    <mergeCell ref="B38:I41"/>
    <mergeCell ref="J38:K38"/>
    <mergeCell ref="M38:Q38"/>
    <mergeCell ref="R38:Y39"/>
    <mergeCell ref="Z38:AB41"/>
    <mergeCell ref="AC38:AE41"/>
    <mergeCell ref="AF34:AH37"/>
    <mergeCell ref="AI34:AK37"/>
    <mergeCell ref="AL34:AQ34"/>
    <mergeCell ref="J35:K36"/>
    <mergeCell ref="L35:Q36"/>
    <mergeCell ref="AL35:AQ36"/>
    <mergeCell ref="R36:Y37"/>
    <mergeCell ref="J37:K37"/>
    <mergeCell ref="M37:Q37"/>
    <mergeCell ref="AL37:AQ37"/>
    <mergeCell ref="B34:I37"/>
    <mergeCell ref="J34:K34"/>
    <mergeCell ref="M34:Q34"/>
    <mergeCell ref="R34:Y35"/>
    <mergeCell ref="Z34:AB37"/>
    <mergeCell ref="AC34:AE37"/>
    <mergeCell ref="AF38:AH41"/>
    <mergeCell ref="AI38:AK41"/>
    <mergeCell ref="AL38:AQ38"/>
    <mergeCell ref="J39:K40"/>
    <mergeCell ref="L39:Q40"/>
    <mergeCell ref="AL39:AQ40"/>
    <mergeCell ref="R40:Y41"/>
    <mergeCell ref="J41:K41"/>
    <mergeCell ref="M41:Q41"/>
    <mergeCell ref="AL41:AQ41"/>
    <mergeCell ref="B46:I49"/>
    <mergeCell ref="J46:K46"/>
    <mergeCell ref="M46:Q46"/>
    <mergeCell ref="R46:Y47"/>
    <mergeCell ref="Z46:AB49"/>
    <mergeCell ref="AC46:AE49"/>
    <mergeCell ref="AF42:AH45"/>
    <mergeCell ref="AI42:AK45"/>
    <mergeCell ref="AL42:AQ42"/>
    <mergeCell ref="J43:K44"/>
    <mergeCell ref="L43:Q44"/>
    <mergeCell ref="AL43:AQ44"/>
    <mergeCell ref="R44:Y45"/>
    <mergeCell ref="J45:K45"/>
    <mergeCell ref="M45:Q45"/>
    <mergeCell ref="AL45:AQ45"/>
    <mergeCell ref="B42:I45"/>
    <mergeCell ref="J42:K42"/>
    <mergeCell ref="M42:Q42"/>
    <mergeCell ref="R42:Y43"/>
    <mergeCell ref="Z42:AB45"/>
    <mergeCell ref="AC42:AE45"/>
    <mergeCell ref="AF46:AH49"/>
    <mergeCell ref="AI46:AK49"/>
    <mergeCell ref="AL46:AQ46"/>
    <mergeCell ref="J47:K48"/>
    <mergeCell ref="L47:Q48"/>
    <mergeCell ref="AL47:AQ48"/>
    <mergeCell ref="R48:Y49"/>
    <mergeCell ref="J49:K49"/>
    <mergeCell ref="M49:Q49"/>
    <mergeCell ref="AL49:AQ49"/>
    <mergeCell ref="B54:I57"/>
    <mergeCell ref="J54:K54"/>
    <mergeCell ref="M54:Q54"/>
    <mergeCell ref="R54:Y55"/>
    <mergeCell ref="Z54:AB57"/>
    <mergeCell ref="AC54:AE57"/>
    <mergeCell ref="AF50:AH53"/>
    <mergeCell ref="AI50:AK53"/>
    <mergeCell ref="AL50:AQ50"/>
    <mergeCell ref="J51:K52"/>
    <mergeCell ref="L51:Q52"/>
    <mergeCell ref="AL51:AQ52"/>
    <mergeCell ref="R52:Y53"/>
    <mergeCell ref="J53:K53"/>
    <mergeCell ref="M53:Q53"/>
    <mergeCell ref="AL53:AQ53"/>
    <mergeCell ref="B50:I53"/>
    <mergeCell ref="J50:K50"/>
    <mergeCell ref="M50:Q50"/>
    <mergeCell ref="R50:Y51"/>
    <mergeCell ref="Z50:AB53"/>
    <mergeCell ref="AC50:AE53"/>
    <mergeCell ref="AF54:AH57"/>
    <mergeCell ref="AI54:AK57"/>
    <mergeCell ref="AL54:AQ54"/>
    <mergeCell ref="J55:K56"/>
    <mergeCell ref="L55:Q56"/>
    <mergeCell ref="AL55:AQ56"/>
    <mergeCell ref="R56:Y57"/>
    <mergeCell ref="J57:K57"/>
    <mergeCell ref="M57:Q57"/>
    <mergeCell ref="AL57:AQ57"/>
    <mergeCell ref="B65:I68"/>
    <mergeCell ref="J65:K65"/>
    <mergeCell ref="M65:Q65"/>
    <mergeCell ref="R65:Y66"/>
    <mergeCell ref="Z65:AB68"/>
    <mergeCell ref="AC65:AE68"/>
    <mergeCell ref="AF65:AH68"/>
    <mergeCell ref="AI65:AK68"/>
    <mergeCell ref="AP60:AQ60"/>
    <mergeCell ref="B62:I64"/>
    <mergeCell ref="J62:K64"/>
    <mergeCell ref="L62:Q64"/>
    <mergeCell ref="R62:Y64"/>
    <mergeCell ref="Z62:AE63"/>
    <mergeCell ref="AF62:AK63"/>
    <mergeCell ref="AL62:AQ64"/>
    <mergeCell ref="Z64:AB64"/>
    <mergeCell ref="AC64:AE64"/>
    <mergeCell ref="AL65:AQ65"/>
    <mergeCell ref="J66:K67"/>
    <mergeCell ref="L66:Q67"/>
    <mergeCell ref="AL66:AQ67"/>
    <mergeCell ref="R67:Y68"/>
    <mergeCell ref="J68:K68"/>
    <mergeCell ref="M68:Q68"/>
    <mergeCell ref="AL68:AQ68"/>
    <mergeCell ref="AF64:AH64"/>
    <mergeCell ref="AI64:AK64"/>
    <mergeCell ref="B73:I76"/>
    <mergeCell ref="J73:K73"/>
    <mergeCell ref="M73:Q73"/>
    <mergeCell ref="R73:Y74"/>
    <mergeCell ref="Z73:AB76"/>
    <mergeCell ref="AC73:AE76"/>
    <mergeCell ref="AF69:AH72"/>
    <mergeCell ref="AI69:AK72"/>
    <mergeCell ref="AL69:AQ69"/>
    <mergeCell ref="J70:K71"/>
    <mergeCell ref="L70:Q71"/>
    <mergeCell ref="AL70:AQ71"/>
    <mergeCell ref="R71:Y72"/>
    <mergeCell ref="J72:K72"/>
    <mergeCell ref="M72:Q72"/>
    <mergeCell ref="AL72:AQ72"/>
    <mergeCell ref="B69:I72"/>
    <mergeCell ref="J69:K69"/>
    <mergeCell ref="M69:Q69"/>
    <mergeCell ref="R69:Y70"/>
    <mergeCell ref="Z69:AB72"/>
    <mergeCell ref="AC69:AE72"/>
    <mergeCell ref="AF73:AH76"/>
    <mergeCell ref="AI73:AK76"/>
    <mergeCell ref="AL73:AQ73"/>
    <mergeCell ref="J74:K75"/>
    <mergeCell ref="L74:Q75"/>
    <mergeCell ref="AL74:AQ75"/>
    <mergeCell ref="R75:Y76"/>
    <mergeCell ref="J76:K76"/>
    <mergeCell ref="M76:Q76"/>
    <mergeCell ref="AL76:AQ76"/>
    <mergeCell ref="B81:I84"/>
    <mergeCell ref="J81:K81"/>
    <mergeCell ref="M81:Q81"/>
    <mergeCell ref="R81:Y82"/>
    <mergeCell ref="Z81:AB84"/>
    <mergeCell ref="AC81:AE84"/>
    <mergeCell ref="AF77:AH80"/>
    <mergeCell ref="AI77:AK80"/>
    <mergeCell ref="AL77:AQ77"/>
    <mergeCell ref="J78:K79"/>
    <mergeCell ref="L78:Q79"/>
    <mergeCell ref="AL78:AQ79"/>
    <mergeCell ref="R79:Y80"/>
    <mergeCell ref="J80:K80"/>
    <mergeCell ref="M80:Q80"/>
    <mergeCell ref="AL80:AQ80"/>
    <mergeCell ref="B77:I80"/>
    <mergeCell ref="J77:K77"/>
    <mergeCell ref="M77:Q77"/>
    <mergeCell ref="R77:Y78"/>
    <mergeCell ref="Z77:AB80"/>
    <mergeCell ref="AC77:AE80"/>
    <mergeCell ref="AF81:AH84"/>
    <mergeCell ref="AI81:AK84"/>
    <mergeCell ref="AL81:AQ81"/>
    <mergeCell ref="J82:K83"/>
    <mergeCell ref="L82:Q83"/>
    <mergeCell ref="AL82:AQ83"/>
    <mergeCell ref="R83:Y84"/>
    <mergeCell ref="J84:K84"/>
    <mergeCell ref="M84:Q84"/>
    <mergeCell ref="AL84:AQ84"/>
    <mergeCell ref="B89:I92"/>
    <mergeCell ref="J89:K89"/>
    <mergeCell ref="M89:Q89"/>
    <mergeCell ref="R89:Y90"/>
    <mergeCell ref="Z89:AB92"/>
    <mergeCell ref="AC89:AE92"/>
    <mergeCell ref="AF85:AH88"/>
    <mergeCell ref="AI85:AK88"/>
    <mergeCell ref="AL85:AQ85"/>
    <mergeCell ref="J86:K87"/>
    <mergeCell ref="L86:Q87"/>
    <mergeCell ref="AL86:AQ87"/>
    <mergeCell ref="R87:Y88"/>
    <mergeCell ref="J88:K88"/>
    <mergeCell ref="M88:Q88"/>
    <mergeCell ref="AL88:AQ88"/>
    <mergeCell ref="B85:I88"/>
    <mergeCell ref="J85:K85"/>
    <mergeCell ref="M85:Q85"/>
    <mergeCell ref="R85:Y86"/>
    <mergeCell ref="Z85:AB88"/>
    <mergeCell ref="AC85:AE88"/>
    <mergeCell ref="AF89:AH92"/>
    <mergeCell ref="AI89:AK92"/>
    <mergeCell ref="AL89:AQ89"/>
    <mergeCell ref="J90:K91"/>
    <mergeCell ref="L90:Q91"/>
    <mergeCell ref="AL90:AQ91"/>
    <mergeCell ref="R91:Y92"/>
    <mergeCell ref="J92:K92"/>
    <mergeCell ref="M92:Q92"/>
    <mergeCell ref="AL92:AQ92"/>
    <mergeCell ref="B97:I100"/>
    <mergeCell ref="J97:K97"/>
    <mergeCell ref="M97:Q97"/>
    <mergeCell ref="R97:Y98"/>
    <mergeCell ref="Z97:AB100"/>
    <mergeCell ref="AC97:AE100"/>
    <mergeCell ref="AF93:AH96"/>
    <mergeCell ref="AI93:AK96"/>
    <mergeCell ref="AL93:AQ93"/>
    <mergeCell ref="J94:K95"/>
    <mergeCell ref="L94:Q95"/>
    <mergeCell ref="AL94:AQ95"/>
    <mergeCell ref="R95:Y96"/>
    <mergeCell ref="J96:K96"/>
    <mergeCell ref="M96:Q96"/>
    <mergeCell ref="AL96:AQ96"/>
    <mergeCell ref="B93:I96"/>
    <mergeCell ref="J93:K93"/>
    <mergeCell ref="M93:Q93"/>
    <mergeCell ref="R93:Y94"/>
    <mergeCell ref="Z93:AB96"/>
    <mergeCell ref="AC93:AE96"/>
    <mergeCell ref="AF97:AH100"/>
    <mergeCell ref="AI97:AK100"/>
    <mergeCell ref="AL97:AQ97"/>
    <mergeCell ref="J98:K99"/>
    <mergeCell ref="L98:Q99"/>
    <mergeCell ref="AL98:AQ99"/>
    <mergeCell ref="R99:Y100"/>
    <mergeCell ref="J100:K100"/>
    <mergeCell ref="M100:Q100"/>
    <mergeCell ref="AL100:AQ100"/>
    <mergeCell ref="B105:I108"/>
    <mergeCell ref="J105:K105"/>
    <mergeCell ref="M105:Q105"/>
    <mergeCell ref="R105:Y106"/>
    <mergeCell ref="Z105:AB108"/>
    <mergeCell ref="AC105:AE108"/>
    <mergeCell ref="AF101:AH104"/>
    <mergeCell ref="AI101:AK104"/>
    <mergeCell ref="AL101:AQ101"/>
    <mergeCell ref="J102:K103"/>
    <mergeCell ref="L102:Q103"/>
    <mergeCell ref="AL102:AQ103"/>
    <mergeCell ref="R103:Y104"/>
    <mergeCell ref="J104:K104"/>
    <mergeCell ref="M104:Q104"/>
    <mergeCell ref="AL104:AQ104"/>
    <mergeCell ref="B101:I104"/>
    <mergeCell ref="J101:K101"/>
    <mergeCell ref="M101:Q101"/>
    <mergeCell ref="R101:Y102"/>
    <mergeCell ref="Z101:AB104"/>
    <mergeCell ref="AC101:AE104"/>
    <mergeCell ref="AF105:AH108"/>
    <mergeCell ref="AI105:AK108"/>
    <mergeCell ref="AL105:AQ105"/>
    <mergeCell ref="J106:K107"/>
    <mergeCell ref="L106:Q107"/>
    <mergeCell ref="AL106:AQ107"/>
    <mergeCell ref="R107:Y108"/>
    <mergeCell ref="J108:K108"/>
    <mergeCell ref="M108:Q108"/>
    <mergeCell ref="AL108:AQ108"/>
    <mergeCell ref="B113:I116"/>
    <mergeCell ref="J113:K113"/>
    <mergeCell ref="M113:Q113"/>
    <mergeCell ref="R113:Y114"/>
    <mergeCell ref="Z113:AB116"/>
    <mergeCell ref="AC113:AE116"/>
    <mergeCell ref="AF109:AH112"/>
    <mergeCell ref="AI109:AK112"/>
    <mergeCell ref="AL109:AQ109"/>
    <mergeCell ref="J110:K111"/>
    <mergeCell ref="L110:Q111"/>
    <mergeCell ref="AL110:AQ111"/>
    <mergeCell ref="R111:Y112"/>
    <mergeCell ref="J112:K112"/>
    <mergeCell ref="M112:Q112"/>
    <mergeCell ref="AL112:AQ112"/>
    <mergeCell ref="B109:I112"/>
    <mergeCell ref="J109:K109"/>
    <mergeCell ref="M109:Q109"/>
    <mergeCell ref="R109:Y110"/>
    <mergeCell ref="Z109:AB112"/>
    <mergeCell ref="AC109:AE112"/>
    <mergeCell ref="AF113:AH116"/>
    <mergeCell ref="AI113:AK116"/>
    <mergeCell ref="AL113:AQ113"/>
    <mergeCell ref="J114:K115"/>
    <mergeCell ref="L114:Q115"/>
    <mergeCell ref="AL114:AQ115"/>
    <mergeCell ref="R115:Y116"/>
    <mergeCell ref="J116:K116"/>
    <mergeCell ref="M116:Q116"/>
    <mergeCell ref="AL116:AQ116"/>
    <mergeCell ref="B121:I124"/>
    <mergeCell ref="J121:K121"/>
    <mergeCell ref="M121:Q121"/>
    <mergeCell ref="R121:Y122"/>
    <mergeCell ref="Z121:AB124"/>
    <mergeCell ref="AC121:AE124"/>
    <mergeCell ref="AF117:AH120"/>
    <mergeCell ref="AI117:AK120"/>
    <mergeCell ref="AL117:AQ117"/>
    <mergeCell ref="J118:K119"/>
    <mergeCell ref="L118:Q119"/>
    <mergeCell ref="AL118:AQ119"/>
    <mergeCell ref="R119:Y120"/>
    <mergeCell ref="J120:K120"/>
    <mergeCell ref="M120:Q120"/>
    <mergeCell ref="AL120:AQ120"/>
    <mergeCell ref="B117:I120"/>
    <mergeCell ref="J117:K117"/>
    <mergeCell ref="M117:Q117"/>
    <mergeCell ref="R117:Y118"/>
    <mergeCell ref="Z117:AB120"/>
    <mergeCell ref="AC117:AE120"/>
    <mergeCell ref="AF121:AH124"/>
    <mergeCell ref="AI121:AK124"/>
    <mergeCell ref="AL121:AQ121"/>
    <mergeCell ref="J122:K123"/>
    <mergeCell ref="L122:Q123"/>
    <mergeCell ref="AL122:AQ123"/>
    <mergeCell ref="R123:Y124"/>
    <mergeCell ref="J124:K124"/>
    <mergeCell ref="M124:Q124"/>
    <mergeCell ref="AL124:AQ124"/>
    <mergeCell ref="B132:I135"/>
    <mergeCell ref="J132:K132"/>
    <mergeCell ref="M132:Q132"/>
    <mergeCell ref="R132:Y133"/>
    <mergeCell ref="Z132:AB135"/>
    <mergeCell ref="AC132:AE135"/>
    <mergeCell ref="AF132:AH135"/>
    <mergeCell ref="AI132:AK135"/>
    <mergeCell ref="AP127:AQ127"/>
    <mergeCell ref="B129:I131"/>
    <mergeCell ref="J129:K131"/>
    <mergeCell ref="L129:Q131"/>
    <mergeCell ref="R129:Y131"/>
    <mergeCell ref="Z129:AE130"/>
    <mergeCell ref="AF129:AK130"/>
    <mergeCell ref="AL129:AQ131"/>
    <mergeCell ref="Z131:AB131"/>
    <mergeCell ref="AC131:AE131"/>
    <mergeCell ref="AL132:AQ132"/>
    <mergeCell ref="J133:K134"/>
    <mergeCell ref="L133:Q134"/>
    <mergeCell ref="AL133:AQ134"/>
    <mergeCell ref="R134:Y135"/>
    <mergeCell ref="J135:K135"/>
    <mergeCell ref="M135:Q135"/>
    <mergeCell ref="AL135:AQ135"/>
    <mergeCell ref="AF131:AH131"/>
    <mergeCell ref="AI131:AK131"/>
    <mergeCell ref="B140:I143"/>
    <mergeCell ref="J140:K140"/>
    <mergeCell ref="M140:Q140"/>
    <mergeCell ref="R140:Y141"/>
    <mergeCell ref="Z140:AB143"/>
    <mergeCell ref="AC140:AE143"/>
    <mergeCell ref="AF136:AH139"/>
    <mergeCell ref="AI136:AK139"/>
    <mergeCell ref="AL136:AQ136"/>
    <mergeCell ref="J137:K138"/>
    <mergeCell ref="L137:Q138"/>
    <mergeCell ref="AL137:AQ138"/>
    <mergeCell ref="R138:Y139"/>
    <mergeCell ref="J139:K139"/>
    <mergeCell ref="M139:Q139"/>
    <mergeCell ref="AL139:AQ139"/>
    <mergeCell ref="B136:I139"/>
    <mergeCell ref="J136:K136"/>
    <mergeCell ref="M136:Q136"/>
    <mergeCell ref="R136:Y137"/>
    <mergeCell ref="Z136:AB139"/>
    <mergeCell ref="AC136:AE139"/>
    <mergeCell ref="AF140:AH143"/>
    <mergeCell ref="AI140:AK143"/>
    <mergeCell ref="AL140:AQ140"/>
    <mergeCell ref="J141:K142"/>
    <mergeCell ref="L141:Q142"/>
    <mergeCell ref="AL141:AQ142"/>
    <mergeCell ref="R142:Y143"/>
    <mergeCell ref="J143:K143"/>
    <mergeCell ref="M143:Q143"/>
    <mergeCell ref="AL143:AQ143"/>
    <mergeCell ref="B148:I151"/>
    <mergeCell ref="J148:K148"/>
    <mergeCell ref="M148:Q148"/>
    <mergeCell ref="R148:Y149"/>
    <mergeCell ref="Z148:AB151"/>
    <mergeCell ref="AC148:AE151"/>
    <mergeCell ref="AF144:AH147"/>
    <mergeCell ref="AI144:AK147"/>
    <mergeCell ref="AL144:AQ144"/>
    <mergeCell ref="J145:K146"/>
    <mergeCell ref="L145:Q146"/>
    <mergeCell ref="AL145:AQ146"/>
    <mergeCell ref="R146:Y147"/>
    <mergeCell ref="J147:K147"/>
    <mergeCell ref="M147:Q147"/>
    <mergeCell ref="AL147:AQ147"/>
    <mergeCell ref="B144:I147"/>
    <mergeCell ref="J144:K144"/>
    <mergeCell ref="M144:Q144"/>
    <mergeCell ref="R144:Y145"/>
    <mergeCell ref="Z144:AB147"/>
    <mergeCell ref="AC144:AE147"/>
    <mergeCell ref="AF148:AH151"/>
    <mergeCell ref="AI148:AK151"/>
    <mergeCell ref="AL148:AQ148"/>
    <mergeCell ref="J149:K150"/>
    <mergeCell ref="L149:Q150"/>
    <mergeCell ref="AL149:AQ150"/>
    <mergeCell ref="R150:Y151"/>
    <mergeCell ref="J151:K151"/>
    <mergeCell ref="M151:Q151"/>
    <mergeCell ref="AL151:AQ151"/>
    <mergeCell ref="B156:I159"/>
    <mergeCell ref="J156:K156"/>
    <mergeCell ref="M156:Q156"/>
    <mergeCell ref="R156:Y157"/>
    <mergeCell ref="Z156:AB159"/>
    <mergeCell ref="AC156:AE159"/>
    <mergeCell ref="AF152:AH155"/>
    <mergeCell ref="AI152:AK155"/>
    <mergeCell ref="AL152:AQ152"/>
    <mergeCell ref="J153:K154"/>
    <mergeCell ref="L153:Q154"/>
    <mergeCell ref="AL153:AQ154"/>
    <mergeCell ref="R154:Y155"/>
    <mergeCell ref="J155:K155"/>
    <mergeCell ref="M155:Q155"/>
    <mergeCell ref="AL155:AQ155"/>
    <mergeCell ref="B152:I155"/>
    <mergeCell ref="J152:K152"/>
    <mergeCell ref="M152:Q152"/>
    <mergeCell ref="R152:Y153"/>
    <mergeCell ref="Z152:AB155"/>
    <mergeCell ref="AC152:AE155"/>
    <mergeCell ref="AF156:AH159"/>
    <mergeCell ref="AI156:AK159"/>
    <mergeCell ref="AL156:AQ156"/>
    <mergeCell ref="J157:K158"/>
    <mergeCell ref="L157:Q158"/>
    <mergeCell ref="AL157:AQ158"/>
    <mergeCell ref="R158:Y159"/>
    <mergeCell ref="J159:K159"/>
    <mergeCell ref="M159:Q159"/>
    <mergeCell ref="AL159:AQ159"/>
    <mergeCell ref="B164:I167"/>
    <mergeCell ref="J164:K164"/>
    <mergeCell ref="M164:Q164"/>
    <mergeCell ref="R164:Y165"/>
    <mergeCell ref="Z164:AB167"/>
    <mergeCell ref="AC164:AE167"/>
    <mergeCell ref="AF160:AH163"/>
    <mergeCell ref="AI160:AK163"/>
    <mergeCell ref="AL160:AQ160"/>
    <mergeCell ref="J161:K162"/>
    <mergeCell ref="L161:Q162"/>
    <mergeCell ref="AL161:AQ162"/>
    <mergeCell ref="R162:Y163"/>
    <mergeCell ref="J163:K163"/>
    <mergeCell ref="M163:Q163"/>
    <mergeCell ref="AL163:AQ163"/>
    <mergeCell ref="B160:I163"/>
    <mergeCell ref="J160:K160"/>
    <mergeCell ref="M160:Q160"/>
    <mergeCell ref="R160:Y161"/>
    <mergeCell ref="Z160:AB163"/>
    <mergeCell ref="AC160:AE163"/>
    <mergeCell ref="AF164:AH167"/>
    <mergeCell ref="AI164:AK167"/>
    <mergeCell ref="AL164:AQ164"/>
    <mergeCell ref="J165:K166"/>
    <mergeCell ref="L165:Q166"/>
    <mergeCell ref="AL165:AQ166"/>
    <mergeCell ref="R166:Y167"/>
    <mergeCell ref="J167:K167"/>
    <mergeCell ref="M167:Q167"/>
    <mergeCell ref="AL167:AQ167"/>
    <mergeCell ref="B172:I175"/>
    <mergeCell ref="J172:K172"/>
    <mergeCell ref="M172:Q172"/>
    <mergeCell ref="R172:Y173"/>
    <mergeCell ref="Z172:AB175"/>
    <mergeCell ref="AC172:AE175"/>
    <mergeCell ref="AF168:AH171"/>
    <mergeCell ref="AI168:AK171"/>
    <mergeCell ref="AL168:AQ168"/>
    <mergeCell ref="J169:K170"/>
    <mergeCell ref="L169:Q170"/>
    <mergeCell ref="AL169:AQ170"/>
    <mergeCell ref="R170:Y171"/>
    <mergeCell ref="J171:K171"/>
    <mergeCell ref="M171:Q171"/>
    <mergeCell ref="AL171:AQ171"/>
    <mergeCell ref="B168:I171"/>
    <mergeCell ref="J168:K168"/>
    <mergeCell ref="M168:Q168"/>
    <mergeCell ref="R168:Y169"/>
    <mergeCell ref="Z168:AB171"/>
    <mergeCell ref="AC168:AE171"/>
    <mergeCell ref="AF172:AH175"/>
    <mergeCell ref="AI172:AK175"/>
    <mergeCell ref="AL172:AQ172"/>
    <mergeCell ref="J173:K174"/>
    <mergeCell ref="L173:Q174"/>
    <mergeCell ref="AL173:AQ174"/>
    <mergeCell ref="R174:Y175"/>
    <mergeCell ref="J175:K175"/>
    <mergeCell ref="M175:Q175"/>
    <mergeCell ref="AL175:AQ175"/>
    <mergeCell ref="B180:I183"/>
    <mergeCell ref="J180:K180"/>
    <mergeCell ref="M180:Q180"/>
    <mergeCell ref="R180:Y181"/>
    <mergeCell ref="Z180:AB183"/>
    <mergeCell ref="AC180:AE183"/>
    <mergeCell ref="AF176:AH179"/>
    <mergeCell ref="AI176:AK179"/>
    <mergeCell ref="AL176:AQ176"/>
    <mergeCell ref="J177:K178"/>
    <mergeCell ref="L177:Q178"/>
    <mergeCell ref="AL177:AQ178"/>
    <mergeCell ref="R178:Y179"/>
    <mergeCell ref="J179:K179"/>
    <mergeCell ref="M179:Q179"/>
    <mergeCell ref="AL179:AQ179"/>
    <mergeCell ref="B176:I179"/>
    <mergeCell ref="J176:K176"/>
    <mergeCell ref="M176:Q176"/>
    <mergeCell ref="R176:Y177"/>
    <mergeCell ref="Z176:AB179"/>
    <mergeCell ref="AC176:AE179"/>
    <mergeCell ref="AF180:AH183"/>
    <mergeCell ref="AI180:AK183"/>
    <mergeCell ref="AL180:AQ180"/>
    <mergeCell ref="J181:K182"/>
    <mergeCell ref="L181:Q182"/>
    <mergeCell ref="AL181:AQ182"/>
    <mergeCell ref="R182:Y183"/>
    <mergeCell ref="J183:K183"/>
    <mergeCell ref="M183:Q183"/>
    <mergeCell ref="AL183:AQ183"/>
    <mergeCell ref="B188:I191"/>
    <mergeCell ref="J188:K188"/>
    <mergeCell ref="M188:Q188"/>
    <mergeCell ref="R188:Y189"/>
    <mergeCell ref="Z188:AB191"/>
    <mergeCell ref="AC188:AE191"/>
    <mergeCell ref="AF184:AH187"/>
    <mergeCell ref="AI184:AK187"/>
    <mergeCell ref="AL184:AQ184"/>
    <mergeCell ref="J185:K186"/>
    <mergeCell ref="L185:Q186"/>
    <mergeCell ref="AL185:AQ186"/>
    <mergeCell ref="R186:Y187"/>
    <mergeCell ref="J187:K187"/>
    <mergeCell ref="M187:Q187"/>
    <mergeCell ref="AL187:AQ187"/>
    <mergeCell ref="B184:I187"/>
    <mergeCell ref="J184:K184"/>
    <mergeCell ref="M184:Q184"/>
    <mergeCell ref="R184:Y185"/>
    <mergeCell ref="Z184:AB187"/>
    <mergeCell ref="AC184:AE187"/>
    <mergeCell ref="AF188:AH191"/>
    <mergeCell ref="AI188:AK191"/>
    <mergeCell ref="AL188:AQ188"/>
    <mergeCell ref="J189:K190"/>
    <mergeCell ref="L189:Q190"/>
    <mergeCell ref="AL189:AQ190"/>
    <mergeCell ref="R190:Y191"/>
    <mergeCell ref="J191:K191"/>
    <mergeCell ref="M191:Q191"/>
    <mergeCell ref="AL191:AQ191"/>
    <mergeCell ref="B199:I202"/>
    <mergeCell ref="J199:K199"/>
    <mergeCell ref="M199:Q199"/>
    <mergeCell ref="R199:Y200"/>
    <mergeCell ref="Z199:AB202"/>
    <mergeCell ref="AC199:AE202"/>
    <mergeCell ref="AF199:AH202"/>
    <mergeCell ref="AI199:AK202"/>
    <mergeCell ref="AP194:AQ194"/>
    <mergeCell ref="B196:I198"/>
    <mergeCell ref="J196:K198"/>
    <mergeCell ref="L196:Q198"/>
    <mergeCell ref="R196:Y198"/>
    <mergeCell ref="Z196:AE197"/>
    <mergeCell ref="AF196:AK197"/>
    <mergeCell ref="AL196:AQ198"/>
    <mergeCell ref="Z198:AB198"/>
    <mergeCell ref="AC198:AE198"/>
    <mergeCell ref="AL199:AQ199"/>
    <mergeCell ref="J200:K201"/>
    <mergeCell ref="L200:Q201"/>
    <mergeCell ref="AL200:AQ201"/>
    <mergeCell ref="R201:Y202"/>
    <mergeCell ref="J202:K202"/>
    <mergeCell ref="M202:Q202"/>
    <mergeCell ref="AL202:AQ202"/>
    <mergeCell ref="AF198:AH198"/>
    <mergeCell ref="AI198:AK198"/>
    <mergeCell ref="B207:I210"/>
    <mergeCell ref="J207:K207"/>
    <mergeCell ref="M207:Q207"/>
    <mergeCell ref="R207:Y208"/>
    <mergeCell ref="Z207:AB210"/>
    <mergeCell ref="AC207:AE210"/>
    <mergeCell ref="AF203:AH206"/>
    <mergeCell ref="AI203:AK206"/>
    <mergeCell ref="AL203:AQ203"/>
    <mergeCell ref="J204:K205"/>
    <mergeCell ref="L204:Q205"/>
    <mergeCell ref="AL204:AQ205"/>
    <mergeCell ref="R205:Y206"/>
    <mergeCell ref="J206:K206"/>
    <mergeCell ref="M206:Q206"/>
    <mergeCell ref="AL206:AQ206"/>
    <mergeCell ref="B203:I206"/>
    <mergeCell ref="J203:K203"/>
    <mergeCell ref="M203:Q203"/>
    <mergeCell ref="R203:Y204"/>
    <mergeCell ref="Z203:AB206"/>
    <mergeCell ref="AC203:AE206"/>
    <mergeCell ref="AF207:AH210"/>
    <mergeCell ref="AI207:AK210"/>
    <mergeCell ref="AL207:AQ207"/>
    <mergeCell ref="J208:K209"/>
    <mergeCell ref="L208:Q209"/>
    <mergeCell ref="AL208:AQ209"/>
    <mergeCell ref="R209:Y210"/>
    <mergeCell ref="J210:K210"/>
    <mergeCell ref="M210:Q210"/>
    <mergeCell ref="AL210:AQ210"/>
    <mergeCell ref="B215:I218"/>
    <mergeCell ref="J215:K215"/>
    <mergeCell ref="M215:Q215"/>
    <mergeCell ref="R215:Y216"/>
    <mergeCell ref="Z215:AB218"/>
    <mergeCell ref="AC215:AE218"/>
    <mergeCell ref="AF211:AH214"/>
    <mergeCell ref="AI211:AK214"/>
    <mergeCell ref="AL211:AQ211"/>
    <mergeCell ref="J212:K213"/>
    <mergeCell ref="L212:Q213"/>
    <mergeCell ref="AL212:AQ213"/>
    <mergeCell ref="R213:Y214"/>
    <mergeCell ref="J214:K214"/>
    <mergeCell ref="M214:Q214"/>
    <mergeCell ref="AL214:AQ214"/>
    <mergeCell ref="B211:I214"/>
    <mergeCell ref="J211:K211"/>
    <mergeCell ref="M211:Q211"/>
    <mergeCell ref="R211:Y212"/>
    <mergeCell ref="Z211:AB214"/>
    <mergeCell ref="AC211:AE214"/>
    <mergeCell ref="AF215:AH218"/>
    <mergeCell ref="AI215:AK218"/>
    <mergeCell ref="AL215:AQ215"/>
    <mergeCell ref="J216:K217"/>
    <mergeCell ref="L216:Q217"/>
    <mergeCell ref="AL216:AQ217"/>
    <mergeCell ref="R217:Y218"/>
    <mergeCell ref="J218:K218"/>
    <mergeCell ref="M218:Q218"/>
    <mergeCell ref="AL218:AQ218"/>
    <mergeCell ref="B223:I226"/>
    <mergeCell ref="J223:K223"/>
    <mergeCell ref="M223:Q223"/>
    <mergeCell ref="R223:Y224"/>
    <mergeCell ref="Z223:AB226"/>
    <mergeCell ref="AC223:AE226"/>
    <mergeCell ref="AF219:AH222"/>
    <mergeCell ref="AI219:AK222"/>
    <mergeCell ref="AL219:AQ219"/>
    <mergeCell ref="J220:K221"/>
    <mergeCell ref="L220:Q221"/>
    <mergeCell ref="AL220:AQ221"/>
    <mergeCell ref="R221:Y222"/>
    <mergeCell ref="J222:K222"/>
    <mergeCell ref="M222:Q222"/>
    <mergeCell ref="AL222:AQ222"/>
    <mergeCell ref="B219:I222"/>
    <mergeCell ref="J219:K219"/>
    <mergeCell ref="M219:Q219"/>
    <mergeCell ref="R219:Y220"/>
    <mergeCell ref="Z219:AB222"/>
    <mergeCell ref="AC219:AE222"/>
    <mergeCell ref="AF223:AH226"/>
    <mergeCell ref="AI223:AK226"/>
    <mergeCell ref="AL223:AQ223"/>
    <mergeCell ref="J224:K225"/>
    <mergeCell ref="L224:Q225"/>
    <mergeCell ref="AL224:AQ225"/>
    <mergeCell ref="R225:Y226"/>
    <mergeCell ref="J226:K226"/>
    <mergeCell ref="M226:Q226"/>
    <mergeCell ref="AL226:AQ226"/>
    <mergeCell ref="B231:I234"/>
    <mergeCell ref="J231:K231"/>
    <mergeCell ref="M231:Q231"/>
    <mergeCell ref="R231:Y232"/>
    <mergeCell ref="Z231:AB234"/>
    <mergeCell ref="AC231:AE234"/>
    <mergeCell ref="AF227:AH230"/>
    <mergeCell ref="AI227:AK230"/>
    <mergeCell ref="AL227:AQ227"/>
    <mergeCell ref="J228:K229"/>
    <mergeCell ref="L228:Q229"/>
    <mergeCell ref="AL228:AQ229"/>
    <mergeCell ref="R229:Y230"/>
    <mergeCell ref="J230:K230"/>
    <mergeCell ref="M230:Q230"/>
    <mergeCell ref="AL230:AQ230"/>
    <mergeCell ref="B227:I230"/>
    <mergeCell ref="J227:K227"/>
    <mergeCell ref="M227:Q227"/>
    <mergeCell ref="R227:Y228"/>
    <mergeCell ref="Z227:AB230"/>
    <mergeCell ref="AC227:AE230"/>
    <mergeCell ref="AF231:AH234"/>
    <mergeCell ref="AI231:AK234"/>
    <mergeCell ref="AL231:AQ231"/>
    <mergeCell ref="J232:K233"/>
    <mergeCell ref="L232:Q233"/>
    <mergeCell ref="AL232:AQ233"/>
    <mergeCell ref="R233:Y234"/>
    <mergeCell ref="J234:K234"/>
    <mergeCell ref="M234:Q234"/>
    <mergeCell ref="AL234:AQ234"/>
    <mergeCell ref="B239:I242"/>
    <mergeCell ref="J239:K239"/>
    <mergeCell ref="M239:Q239"/>
    <mergeCell ref="R239:Y240"/>
    <mergeCell ref="Z239:AB242"/>
    <mergeCell ref="AC239:AE242"/>
    <mergeCell ref="AF235:AH238"/>
    <mergeCell ref="AI235:AK238"/>
    <mergeCell ref="AL235:AQ235"/>
    <mergeCell ref="J236:K237"/>
    <mergeCell ref="L236:Q237"/>
    <mergeCell ref="AL236:AQ237"/>
    <mergeCell ref="R237:Y238"/>
    <mergeCell ref="J238:K238"/>
    <mergeCell ref="M238:Q238"/>
    <mergeCell ref="AL238:AQ238"/>
    <mergeCell ref="B235:I238"/>
    <mergeCell ref="J235:K235"/>
    <mergeCell ref="M235:Q235"/>
    <mergeCell ref="R235:Y236"/>
    <mergeCell ref="Z235:AB238"/>
    <mergeCell ref="AC235:AE238"/>
    <mergeCell ref="AF239:AH242"/>
    <mergeCell ref="AI239:AK242"/>
    <mergeCell ref="AL239:AQ239"/>
    <mergeCell ref="J240:K241"/>
    <mergeCell ref="L240:Q241"/>
    <mergeCell ref="AL240:AQ241"/>
    <mergeCell ref="R241:Y242"/>
    <mergeCell ref="J242:K242"/>
    <mergeCell ref="M242:Q242"/>
    <mergeCell ref="AL242:AQ242"/>
    <mergeCell ref="B247:I250"/>
    <mergeCell ref="J247:K247"/>
    <mergeCell ref="M247:Q247"/>
    <mergeCell ref="R247:Y248"/>
    <mergeCell ref="Z247:AB250"/>
    <mergeCell ref="AC247:AE250"/>
    <mergeCell ref="AF243:AH246"/>
    <mergeCell ref="AI243:AK246"/>
    <mergeCell ref="AL243:AQ243"/>
    <mergeCell ref="J244:K245"/>
    <mergeCell ref="L244:Q245"/>
    <mergeCell ref="AL244:AQ245"/>
    <mergeCell ref="R245:Y246"/>
    <mergeCell ref="J246:K246"/>
    <mergeCell ref="M246:Q246"/>
    <mergeCell ref="AL246:AQ246"/>
    <mergeCell ref="B243:I246"/>
    <mergeCell ref="J243:K243"/>
    <mergeCell ref="M243:Q243"/>
    <mergeCell ref="R243:Y244"/>
    <mergeCell ref="Z243:AB246"/>
    <mergeCell ref="AC243:AE246"/>
    <mergeCell ref="AF247:AH250"/>
    <mergeCell ref="AI247:AK250"/>
    <mergeCell ref="AL247:AQ247"/>
    <mergeCell ref="J248:K249"/>
    <mergeCell ref="L248:Q249"/>
    <mergeCell ref="AL248:AQ249"/>
    <mergeCell ref="R249:Y250"/>
    <mergeCell ref="J250:K250"/>
    <mergeCell ref="M250:Q250"/>
    <mergeCell ref="AL250:AQ250"/>
    <mergeCell ref="B255:I258"/>
    <mergeCell ref="J255:K255"/>
    <mergeCell ref="M255:Q255"/>
    <mergeCell ref="R255:Y256"/>
    <mergeCell ref="Z255:AB258"/>
    <mergeCell ref="AC255:AE258"/>
    <mergeCell ref="AF251:AH254"/>
    <mergeCell ref="AI251:AK254"/>
    <mergeCell ref="AL251:AQ251"/>
    <mergeCell ref="J252:K253"/>
    <mergeCell ref="L252:Q253"/>
    <mergeCell ref="AL252:AQ253"/>
    <mergeCell ref="R253:Y254"/>
    <mergeCell ref="J254:K254"/>
    <mergeCell ref="M254:Q254"/>
    <mergeCell ref="AL254:AQ254"/>
    <mergeCell ref="B251:I254"/>
    <mergeCell ref="J251:K251"/>
    <mergeCell ref="M251:Q251"/>
    <mergeCell ref="R251:Y252"/>
    <mergeCell ref="Z251:AB254"/>
    <mergeCell ref="AC251:AE254"/>
    <mergeCell ref="AF255:AH258"/>
    <mergeCell ref="AI255:AK258"/>
    <mergeCell ref="AL255:AQ255"/>
    <mergeCell ref="J256:K257"/>
    <mergeCell ref="L256:Q257"/>
    <mergeCell ref="AL256:AQ257"/>
    <mergeCell ref="R257:Y258"/>
    <mergeCell ref="J258:K258"/>
    <mergeCell ref="M258:Q258"/>
    <mergeCell ref="AL258:AQ258"/>
  </mergeCells>
  <phoneticPr fontId="4"/>
  <hyperlinks>
    <hyperlink ref="AT1" location="目次!A1" display="目次" xr:uid="{00000000-0004-0000-0700-000000000000}"/>
  </hyperlinks>
  <pageMargins left="0.51181102362204722" right="0.31496062992125984" top="0.43307086614173229" bottom="0.39370078740157483" header="0" footer="0"/>
  <pageSetup paperSize="9" orientation="portrait" blackAndWhite="1" r:id="rId1"/>
  <rowBreaks count="3" manualBreakCount="3">
    <brk id="59" max="42" man="1"/>
    <brk id="126" max="42" man="1"/>
    <brk id="193" max="4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V39"/>
  <sheetViews>
    <sheetView view="pageBreakPreview" zoomScaleNormal="100" zoomScaleSheetLayoutView="100" workbookViewId="0">
      <selection activeCell="C7" sqref="C7:X8"/>
    </sheetView>
  </sheetViews>
  <sheetFormatPr defaultColWidth="2" defaultRowHeight="18.75"/>
  <cols>
    <col min="1" max="40" width="2" style="53"/>
    <col min="41" max="42" width="2" style="30"/>
    <col min="43" max="43" width="5.25" style="30" bestFit="1" customWidth="1"/>
    <col min="44" max="47" width="2" style="30"/>
  </cols>
  <sheetData>
    <row r="1" spans="1:48" ht="25.5">
      <c r="A1" s="154" t="s">
        <v>176</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Q1" s="65" t="s">
        <v>36</v>
      </c>
    </row>
    <row r="2" spans="1:48">
      <c r="A2" s="53" t="s">
        <v>177</v>
      </c>
      <c r="AQ2" s="30" t="s">
        <v>178</v>
      </c>
    </row>
    <row r="4" spans="1:48">
      <c r="A4" s="54"/>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6"/>
    </row>
    <row r="5" spans="1:48">
      <c r="A5" s="57"/>
      <c r="C5" s="162" t="s">
        <v>179</v>
      </c>
      <c r="D5" s="162"/>
      <c r="E5" s="162"/>
      <c r="F5" s="162"/>
      <c r="G5" s="162"/>
      <c r="H5" s="162"/>
      <c r="I5" s="162"/>
      <c r="J5" s="162"/>
      <c r="K5" s="162"/>
      <c r="L5" s="162"/>
      <c r="M5" s="162"/>
      <c r="N5" s="162"/>
      <c r="O5" s="162"/>
      <c r="P5" s="162"/>
      <c r="Q5" s="162"/>
      <c r="R5" s="162"/>
      <c r="S5" s="162"/>
      <c r="T5" s="162"/>
      <c r="U5" s="162"/>
      <c r="V5" s="162"/>
      <c r="W5" s="162"/>
      <c r="X5" s="162"/>
      <c r="Y5" s="162" t="s">
        <v>180</v>
      </c>
      <c r="Z5" s="162"/>
      <c r="AA5" s="162"/>
      <c r="AB5" s="162"/>
      <c r="AC5" s="162"/>
      <c r="AD5" s="162"/>
      <c r="AE5" s="162"/>
      <c r="AF5" s="162"/>
      <c r="AG5" s="162"/>
      <c r="AH5" s="162"/>
      <c r="AI5" s="162"/>
      <c r="AJ5" s="162"/>
      <c r="AK5" s="162"/>
      <c r="AL5" s="162"/>
      <c r="AN5" s="58"/>
    </row>
    <row r="6" spans="1:48">
      <c r="A6" s="57"/>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N6" s="58"/>
    </row>
    <row r="7" spans="1:48">
      <c r="A7" s="57"/>
      <c r="C7" s="274"/>
      <c r="D7" s="274"/>
      <c r="E7" s="274"/>
      <c r="F7" s="274"/>
      <c r="G7" s="274"/>
      <c r="H7" s="274"/>
      <c r="I7" s="274"/>
      <c r="J7" s="274"/>
      <c r="K7" s="274"/>
      <c r="L7" s="274"/>
      <c r="M7" s="274"/>
      <c r="N7" s="274"/>
      <c r="O7" s="274"/>
      <c r="P7" s="274"/>
      <c r="Q7" s="274"/>
      <c r="R7" s="274"/>
      <c r="S7" s="274"/>
      <c r="T7" s="274"/>
      <c r="U7" s="274"/>
      <c r="V7" s="274"/>
      <c r="W7" s="274"/>
      <c r="X7" s="274"/>
      <c r="Y7" s="274"/>
      <c r="Z7" s="274"/>
      <c r="AA7" s="274"/>
      <c r="AB7" s="274"/>
      <c r="AC7" s="274"/>
      <c r="AD7" s="274"/>
      <c r="AE7" s="274"/>
      <c r="AF7" s="274"/>
      <c r="AG7" s="274"/>
      <c r="AH7" s="274"/>
      <c r="AI7" s="274"/>
      <c r="AJ7" s="274"/>
      <c r="AK7" s="274"/>
      <c r="AL7" s="274"/>
      <c r="AN7" s="58"/>
      <c r="AO7" s="30" t="s">
        <v>181</v>
      </c>
    </row>
    <row r="8" spans="1:48">
      <c r="A8" s="57"/>
      <c r="C8" s="274"/>
      <c r="D8" s="274"/>
      <c r="E8" s="274"/>
      <c r="F8" s="274"/>
      <c r="G8" s="274"/>
      <c r="H8" s="274"/>
      <c r="I8" s="274"/>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L8" s="274"/>
      <c r="AN8" s="58"/>
      <c r="AO8" s="30" t="s">
        <v>182</v>
      </c>
    </row>
    <row r="9" spans="1:48">
      <c r="A9" s="57"/>
      <c r="C9" s="274"/>
      <c r="D9" s="274"/>
      <c r="E9" s="274"/>
      <c r="F9" s="274"/>
      <c r="G9" s="274"/>
      <c r="H9" s="274"/>
      <c r="I9" s="274"/>
      <c r="J9" s="274"/>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74"/>
      <c r="AN9" s="58"/>
    </row>
    <row r="10" spans="1:48">
      <c r="A10" s="57"/>
      <c r="C10" s="274"/>
      <c r="D10" s="274"/>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N10" s="58"/>
    </row>
    <row r="11" spans="1:48">
      <c r="A11" s="57"/>
      <c r="C11" s="274"/>
      <c r="D11" s="274"/>
      <c r="E11" s="274"/>
      <c r="F11" s="274"/>
      <c r="G11" s="274"/>
      <c r="H11" s="274"/>
      <c r="I11" s="274"/>
      <c r="J11" s="274"/>
      <c r="K11" s="274"/>
      <c r="L11" s="274"/>
      <c r="M11" s="274"/>
      <c r="N11" s="274"/>
      <c r="O11" s="274"/>
      <c r="P11" s="274"/>
      <c r="Q11" s="274"/>
      <c r="R11" s="274"/>
      <c r="S11" s="274"/>
      <c r="T11" s="274"/>
      <c r="U11" s="274"/>
      <c r="V11" s="274"/>
      <c r="W11" s="274"/>
      <c r="X11" s="274"/>
      <c r="Y11" s="274"/>
      <c r="Z11" s="274"/>
      <c r="AA11" s="274"/>
      <c r="AB11" s="274"/>
      <c r="AC11" s="274"/>
      <c r="AD11" s="274"/>
      <c r="AE11" s="274"/>
      <c r="AF11" s="274"/>
      <c r="AG11" s="274"/>
      <c r="AH11" s="274"/>
      <c r="AI11" s="274"/>
      <c r="AJ11" s="274"/>
      <c r="AK11" s="274"/>
      <c r="AL11" s="274"/>
      <c r="AN11" s="58"/>
    </row>
    <row r="12" spans="1:48">
      <c r="A12" s="57"/>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4"/>
      <c r="AF12" s="274"/>
      <c r="AG12" s="274"/>
      <c r="AH12" s="274"/>
      <c r="AI12" s="274"/>
      <c r="AJ12" s="274"/>
      <c r="AK12" s="274"/>
      <c r="AL12" s="274"/>
      <c r="AN12" s="58"/>
    </row>
    <row r="13" spans="1:48">
      <c r="A13" s="57"/>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N13" s="58"/>
      <c r="AV13" s="1"/>
    </row>
    <row r="14" spans="1:48">
      <c r="A14" s="57"/>
      <c r="AN14" s="58"/>
    </row>
    <row r="15" spans="1:48">
      <c r="A15" s="57"/>
      <c r="C15" s="53" t="s">
        <v>183</v>
      </c>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N15" s="58"/>
      <c r="AO15" s="30" t="s">
        <v>184</v>
      </c>
    </row>
    <row r="16" spans="1:48">
      <c r="A16" s="57"/>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N16" s="58"/>
    </row>
    <row r="17" spans="1:41">
      <c r="A17" s="57"/>
      <c r="W17" s="25"/>
      <c r="X17" s="25"/>
      <c r="AC17" s="25"/>
      <c r="AD17" s="25"/>
      <c r="AN17" s="58"/>
    </row>
    <row r="18" spans="1:41">
      <c r="A18" s="57"/>
      <c r="C18" s="53" t="s">
        <v>185</v>
      </c>
      <c r="L18" s="53" t="s">
        <v>186</v>
      </c>
      <c r="P18" s="119" t="s">
        <v>40</v>
      </c>
      <c r="Q18" s="119"/>
      <c r="R18" s="119"/>
      <c r="S18" s="118"/>
      <c r="T18" s="118"/>
      <c r="U18" s="118"/>
      <c r="V18" s="118"/>
      <c r="W18" s="122" t="s">
        <v>41</v>
      </c>
      <c r="X18" s="122"/>
      <c r="Y18" s="118"/>
      <c r="Z18" s="118"/>
      <c r="AA18" s="118"/>
      <c r="AB18" s="118"/>
      <c r="AC18" s="122" t="s">
        <v>42</v>
      </c>
      <c r="AD18" s="122"/>
      <c r="AE18" s="118"/>
      <c r="AF18" s="118"/>
      <c r="AG18" s="118"/>
      <c r="AH18" s="118"/>
      <c r="AI18" s="122" t="s">
        <v>43</v>
      </c>
      <c r="AJ18" s="122"/>
      <c r="AN18" s="58"/>
      <c r="AO18" s="30" t="s">
        <v>187</v>
      </c>
    </row>
    <row r="19" spans="1:41">
      <c r="A19" s="57"/>
      <c r="L19" s="53" t="s">
        <v>188</v>
      </c>
      <c r="P19" s="119" t="s">
        <v>40</v>
      </c>
      <c r="Q19" s="119"/>
      <c r="R19" s="119"/>
      <c r="S19" s="118"/>
      <c r="T19" s="118"/>
      <c r="U19" s="118"/>
      <c r="V19" s="118"/>
      <c r="W19" s="122" t="s">
        <v>41</v>
      </c>
      <c r="X19" s="122"/>
      <c r="Y19" s="118"/>
      <c r="Z19" s="118"/>
      <c r="AA19" s="118"/>
      <c r="AB19" s="118"/>
      <c r="AC19" s="122" t="s">
        <v>42</v>
      </c>
      <c r="AD19" s="122"/>
      <c r="AE19" s="118"/>
      <c r="AF19" s="118"/>
      <c r="AG19" s="118"/>
      <c r="AH19" s="118"/>
      <c r="AI19" s="122" t="s">
        <v>43</v>
      </c>
      <c r="AJ19" s="122"/>
      <c r="AN19" s="58"/>
    </row>
    <row r="20" spans="1:41">
      <c r="A20" s="57"/>
      <c r="AN20" s="58"/>
    </row>
    <row r="21" spans="1:41">
      <c r="A21" s="57"/>
      <c r="AN21" s="58"/>
    </row>
    <row r="22" spans="1:41">
      <c r="A22" s="57"/>
      <c r="C22" s="53" t="s">
        <v>189</v>
      </c>
      <c r="Q22" s="118"/>
      <c r="R22" s="118"/>
      <c r="S22" s="118"/>
      <c r="T22" s="153" t="s">
        <v>190</v>
      </c>
      <c r="U22" s="153"/>
      <c r="V22" s="118"/>
      <c r="W22" s="118"/>
      <c r="X22" s="118"/>
      <c r="Y22" s="153" t="s">
        <v>43</v>
      </c>
      <c r="Z22" s="153"/>
      <c r="AD22" s="118"/>
      <c r="AE22" s="118"/>
      <c r="AF22" s="118"/>
      <c r="AG22" s="53" t="s">
        <v>191</v>
      </c>
      <c r="AN22" s="58"/>
      <c r="AO22" s="30" t="s">
        <v>192</v>
      </c>
    </row>
    <row r="23" spans="1:41">
      <c r="A23" s="60"/>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2"/>
    </row>
    <row r="25" spans="1:41">
      <c r="A25" s="119" t="s">
        <v>40</v>
      </c>
      <c r="B25" s="119"/>
      <c r="C25" s="119"/>
      <c r="D25" s="118"/>
      <c r="E25" s="118"/>
      <c r="F25" s="122" t="s">
        <v>41</v>
      </c>
      <c r="G25" s="122"/>
      <c r="H25" s="118"/>
      <c r="I25" s="118"/>
      <c r="J25" s="122" t="s">
        <v>42</v>
      </c>
      <c r="K25" s="122"/>
      <c r="L25" s="118"/>
      <c r="M25" s="118"/>
      <c r="N25" s="122" t="s">
        <v>43</v>
      </c>
      <c r="O25" s="122"/>
      <c r="AO25" s="30" t="s">
        <v>193</v>
      </c>
    </row>
    <row r="28" spans="1:41">
      <c r="C28" s="158" t="s">
        <v>194</v>
      </c>
      <c r="D28" s="158"/>
      <c r="E28" s="158"/>
      <c r="F28" s="158"/>
      <c r="G28" s="158"/>
      <c r="H28" s="158"/>
      <c r="I28" s="158"/>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O28" s="30" t="s">
        <v>184</v>
      </c>
    </row>
    <row r="29" spans="1:41">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row>
    <row r="31" spans="1:41">
      <c r="C31" s="158" t="s">
        <v>195</v>
      </c>
      <c r="D31" s="158"/>
      <c r="E31" s="158"/>
      <c r="F31" s="158"/>
      <c r="G31" s="158"/>
      <c r="H31" s="158"/>
      <c r="I31" s="158"/>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O31" s="30" t="s">
        <v>196</v>
      </c>
    </row>
    <row r="34" spans="3:41">
      <c r="C34" s="158" t="s">
        <v>197</v>
      </c>
      <c r="D34" s="158"/>
      <c r="E34" s="158"/>
      <c r="F34" s="158"/>
      <c r="G34" s="158"/>
      <c r="H34" s="158"/>
      <c r="I34" s="158"/>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O34" s="30" t="s">
        <v>198</v>
      </c>
    </row>
    <row r="37" spans="3:41">
      <c r="AE37" s="276" t="s">
        <v>199</v>
      </c>
      <c r="AF37" s="276"/>
      <c r="AG37" s="277" t="s">
        <v>200</v>
      </c>
      <c r="AH37" s="277"/>
      <c r="AI37" s="277"/>
      <c r="AJ37" s="277"/>
      <c r="AK37" s="277" t="s">
        <v>201</v>
      </c>
      <c r="AL37" s="277"/>
      <c r="AM37" s="277"/>
      <c r="AN37" s="277"/>
    </row>
    <row r="38" spans="3:41">
      <c r="AE38" s="276"/>
      <c r="AF38" s="276"/>
      <c r="AG38" s="277"/>
      <c r="AH38" s="277"/>
      <c r="AI38" s="277"/>
      <c r="AJ38" s="277"/>
      <c r="AK38" s="277"/>
      <c r="AL38" s="277"/>
      <c r="AM38" s="277"/>
      <c r="AN38" s="277"/>
    </row>
    <row r="39" spans="3:41">
      <c r="AE39" s="276"/>
      <c r="AF39" s="276"/>
      <c r="AG39" s="277"/>
      <c r="AH39" s="277"/>
      <c r="AI39" s="277"/>
      <c r="AJ39" s="277"/>
      <c r="AK39" s="277"/>
      <c r="AL39" s="277"/>
      <c r="AM39" s="277"/>
      <c r="AN39" s="277"/>
    </row>
  </sheetData>
  <sheetProtection password="C7F1" sheet="1" selectLockedCells="1"/>
  <mergeCells count="47">
    <mergeCell ref="A1:AN1"/>
    <mergeCell ref="AE37:AF39"/>
    <mergeCell ref="AG37:AJ37"/>
    <mergeCell ref="AG38:AJ39"/>
    <mergeCell ref="AK37:AN37"/>
    <mergeCell ref="AK38:AN39"/>
    <mergeCell ref="Q22:S22"/>
    <mergeCell ref="K31:AL31"/>
    <mergeCell ref="A25:C25"/>
    <mergeCell ref="D25:E25"/>
    <mergeCell ref="F25:G25"/>
    <mergeCell ref="H25:I25"/>
    <mergeCell ref="J25:K25"/>
    <mergeCell ref="L25:M25"/>
    <mergeCell ref="C5:X6"/>
    <mergeCell ref="V22:X22"/>
    <mergeCell ref="Y5:AL6"/>
    <mergeCell ref="AE19:AH19"/>
    <mergeCell ref="AC18:AD18"/>
    <mergeCell ref="AC19:AD19"/>
    <mergeCell ref="C11:X12"/>
    <mergeCell ref="Y11:AL12"/>
    <mergeCell ref="W19:X19"/>
    <mergeCell ref="AI19:AJ19"/>
    <mergeCell ref="S18:V18"/>
    <mergeCell ref="Y18:AB18"/>
    <mergeCell ref="AE18:AH18"/>
    <mergeCell ref="S19:V19"/>
    <mergeCell ref="Y19:AB19"/>
    <mergeCell ref="P18:R18"/>
    <mergeCell ref="L15:AJ16"/>
    <mergeCell ref="K28:AL29"/>
    <mergeCell ref="K34:AL34"/>
    <mergeCell ref="C9:X10"/>
    <mergeCell ref="Y9:AL10"/>
    <mergeCell ref="C7:X8"/>
    <mergeCell ref="Y7:AL8"/>
    <mergeCell ref="AD22:AF22"/>
    <mergeCell ref="W18:X18"/>
    <mergeCell ref="AI18:AJ18"/>
    <mergeCell ref="P19:R19"/>
    <mergeCell ref="N25:O25"/>
    <mergeCell ref="C34:I34"/>
    <mergeCell ref="C31:I31"/>
    <mergeCell ref="C28:I28"/>
    <mergeCell ref="T22:U22"/>
    <mergeCell ref="Y22:Z22"/>
  </mergeCells>
  <phoneticPr fontId="4"/>
  <hyperlinks>
    <hyperlink ref="AQ1" location="目次!A1" display="目次" xr:uid="{00000000-0004-0000-0800-000000000000}"/>
  </hyperlinks>
  <pageMargins left="0.70866141732283472" right="0.70866141732283472" top="0.74803149606299213" bottom="0.74803149606299213" header="0.31496062992125984" footer="0.31496062992125984"/>
  <pageSetup paperSize="9" scale="9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髙野一人</cp:lastModifiedBy>
  <cp:revision/>
  <dcterms:created xsi:type="dcterms:W3CDTF">2015-06-05T18:19:34Z</dcterms:created>
  <dcterms:modified xsi:type="dcterms:W3CDTF">2026-01-22T07:31:00Z</dcterms:modified>
  <cp:category/>
  <cp:contentStatus/>
</cp:coreProperties>
</file>